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1 - за 2019г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21" i="8" l="1"/>
  <c r="G21" i="8"/>
  <c r="G18" i="8"/>
  <c r="G15" i="8"/>
  <c r="G12" i="8"/>
  <c r="E21" i="8"/>
  <c r="D4" i="8"/>
  <c r="D36" i="8"/>
  <c r="D10" i="8"/>
  <c r="C8" i="8"/>
  <c r="C10" i="8"/>
  <c r="C9" i="8"/>
  <c r="G31" i="8"/>
  <c r="G32" i="8"/>
  <c r="G33" i="8"/>
  <c r="G34" i="8"/>
  <c r="G29" i="8"/>
  <c r="G50" i="8"/>
  <c r="G26" i="8"/>
  <c r="F27" i="8"/>
  <c r="G27" i="8"/>
  <c r="C27" i="8"/>
  <c r="C26" i="8"/>
  <c r="D23" i="8"/>
  <c r="D22" i="8"/>
  <c r="C23" i="8"/>
  <c r="C22" i="8"/>
  <c r="D20" i="8"/>
  <c r="C20" i="8"/>
  <c r="D19" i="8"/>
  <c r="C19" i="8"/>
  <c r="C17" i="8"/>
  <c r="C16" i="8"/>
  <c r="D17" i="8"/>
  <c r="D14" i="8"/>
  <c r="G14" i="8"/>
  <c r="G13" i="8"/>
  <c r="F14" i="8"/>
  <c r="F13" i="8"/>
  <c r="E14" i="8"/>
  <c r="E13" i="8"/>
  <c r="D13" i="8"/>
  <c r="C14" i="8"/>
  <c r="C13" i="8"/>
  <c r="G23" i="8"/>
  <c r="G22" i="8"/>
  <c r="G20" i="8"/>
  <c r="G19" i="8"/>
  <c r="G17" i="8"/>
  <c r="G16" i="8"/>
  <c r="E17" i="8"/>
  <c r="E16" i="8"/>
  <c r="H34" i="8"/>
  <c r="H33" i="8"/>
  <c r="H32" i="8"/>
  <c r="H31" i="8"/>
  <c r="E29" i="8"/>
  <c r="F29" i="8"/>
  <c r="H29" i="8"/>
  <c r="D16" i="8"/>
  <c r="D9" i="8"/>
  <c r="G8" i="8"/>
  <c r="G25" i="8"/>
  <c r="G35" i="8"/>
  <c r="F8" i="8"/>
  <c r="F35" i="8"/>
  <c r="E8" i="8"/>
  <c r="E35" i="8"/>
  <c r="H36" i="8"/>
  <c r="F26" i="8"/>
  <c r="E27" i="8"/>
  <c r="E26" i="8"/>
  <c r="H26" i="8"/>
  <c r="H38" i="8"/>
  <c r="H8" i="8"/>
  <c r="H27" i="8"/>
  <c r="H39" i="8"/>
  <c r="H37" i="8"/>
  <c r="G10" i="8"/>
  <c r="G9" i="8"/>
  <c r="F10" i="8"/>
  <c r="F9" i="8"/>
  <c r="E10" i="8"/>
  <c r="E9" i="8"/>
  <c r="F23" i="8"/>
  <c r="F22" i="8"/>
  <c r="E23" i="8"/>
  <c r="E22" i="8"/>
  <c r="F20" i="8"/>
  <c r="F19" i="8"/>
  <c r="E20" i="8"/>
  <c r="E19" i="8"/>
  <c r="F17" i="8"/>
  <c r="F16" i="8"/>
  <c r="H25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<sst xmlns="http://schemas.openxmlformats.org/spreadsheetml/2006/main" count="163" uniqueCount="141">
  <si>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</si>
  <si>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</si>
  <si>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</si>
  <si>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</si>
  <si>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</si>
  <si>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</si>
  <si>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</si>
  <si>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</si>
  <si>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</si>
  <si>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</si>
  <si>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</si>
  <si>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</si>
  <si>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</si>
  <si>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</si>
  <si>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</si>
  <si>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</si>
  <si>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</si>
  <si>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</si>
  <si>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</si>
  <si>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</si>
  <si>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</si>
  <si>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</si>
  <si>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</si>
  <si>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</si>
  <si>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</si>
  <si>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</si>
  <si>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</si>
  <si>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</si>
  <si>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</si>
  <si>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</si>
  <si>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</si>
  <si>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</si>
  <si>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</si>
  <si>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</si>
  <si>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</si>
  <si>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</si>
  <si>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</si>
  <si>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</si>
  <si>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</si>
  <si>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</si>
  <si>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</si>
  <si>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</si>
  <si>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</si>
  <si>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</si>
  <si>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</si>
  <si>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</si>
  <si>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</si>
  <si>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</si>
  <si>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</si>
  <si>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</si>
  <si>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</si>
  <si>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</si>
  <si>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</si>
  <si>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</si>
  <si>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</si>
  <si>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</si>
  <si>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</si>
  <si>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</si>
  <si>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</si>
  <si>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</si>
  <si>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</si>
  <si>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</si>
  <si>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</si>
  <si>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</si>
  <si>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</si>
  <si>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</si>
  <si>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</si>
  <si>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</si>
  <si>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</si>
  <si>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</si>
  <si>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</si>
  <si>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</si>
  <si>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</si>
  <si>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</si>
  <si>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</si>
  <si>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ИСП.</t>
  </si>
  <si>
    <t>Произв. отдел - 222-03-88</t>
  </si>
  <si>
    <t>Санитар. отдел -222- 21- 60</t>
  </si>
  <si>
    <t xml:space="preserve"> 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</si>
  <si>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</si>
  <si>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</si>
  <si>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</si>
  <si>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</si>
  <si>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</si>
  <si>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</si>
  <si>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</si>
  <si>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</si>
  <si>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</si>
  <si>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</si>
  <si>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</si>
  <si>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</si>
  <si>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</si>
  <si>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</si>
  <si>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</si>
  <si>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</si>
  <si>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</si>
  <si>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</si>
  <si>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1.Сведения об Управляющей компании Ленинского района -1</t>
  </si>
  <si>
    <t>от 30 июля 2007 г. серия 25 № 002827459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</si>
  <si>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</si>
  <si>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</si>
  <si>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</si>
  <si>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</si>
  <si>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</si>
  <si>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</si>
  <si>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>№ 22 по ул. Тунгусской</t>
  </si>
  <si>
    <t>01 июля 2008 г</t>
  </si>
  <si>
    <t>Тунгусская,22</t>
  </si>
  <si>
    <t>Ленинского района -1"</t>
  </si>
  <si>
    <t>ул.Тунгусская,8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</si>
  <si>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</si>
  <si>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</si>
  <si>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</si>
  <si>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</si>
  <si>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</si>
  <si>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</si>
  <si>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всего: 192,6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</si>
  <si>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</si>
  <si>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</si>
  <si>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</si>
  <si>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</si>
  <si>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</si>
  <si>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</si>
  <si>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744,9 кв.м</t>
  </si>
  <si>
    <t xml:space="preserve">                       Отчет ООО "Управляющей компании Ленинского района -1"  за 2019 г.</t>
  </si>
  <si>
    <t>ООО " Восток Мегаполис"</t>
  </si>
  <si>
    <t>30 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</si>
  <si>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</si>
  <si>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</si>
  <si>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</si>
  <si>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</si>
  <si>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План по статье "текущий ремонт" на 2020 год.</t>
  </si>
  <si>
    <t xml:space="preserve"> Предложение Управляющей компании: частичный ремонт металической кровли. Собственникам необходимо предоставить протокол общего собрания с решением об использовании накопленных средств для выполнения необходимых работ.</t>
  </si>
  <si>
    <t>А.А. Тяптин</t>
  </si>
  <si>
    <t>Экономич. отдел - 220 -50- 87</t>
  </si>
  <si>
    <t>3. Перечень работ, выполненных по статье " текущий ремонт"  в 2019 году.</t>
  </si>
  <si>
    <r>
      <t xml:space="preserve">ИСХ_№    </t>
    </r>
    <r>
      <rPr>
        <b/>
        <u/>
        <sz val="9"/>
        <color theme="1"/>
        <rFont val="Calibri"/>
        <family val="2"/>
        <charset val="204"/>
        <scheme val="minor"/>
      </rPr>
      <t xml:space="preserve">   48/02     от     21.02.2020г.                          </t>
    </r>
  </si>
  <si>
    <t>Тяптин Андрей Александрович</t>
  </si>
  <si>
    <t xml:space="preserve">                 ООО "Управляющая компания Ленинского района -1"</t>
  </si>
  <si>
    <t>Количество проживающих</t>
  </si>
  <si>
    <t>Договор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</si>
</sst>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Fill="1" applyBorder="1"/>
    <xf numFmtId="2" fontId="9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/>
    <xf numFmtId="2" fontId="4" fillId="0" borderId="6" xfId="0" applyNumberFormat="1" applyFont="1" applyBorder="1" applyAlignment="1"/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2" fontId="3" fillId="0" borderId="2" xfId="0" applyNumberFormat="1" applyFont="1" applyBorder="1"/>
    <xf numFmtId="2" fontId="3" fillId="0" borderId="6" xfId="0" applyNumberFormat="1" applyFont="1" applyBorder="1"/>
    <xf numFmtId="2" fontId="3" fillId="0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left"/>
    </xf>
    <xf numFmtId="2" fontId="9" fillId="0" borderId="6" xfId="0" applyNumberFormat="1" applyFont="1" applyFill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9" fillId="2" borderId="1" xfId="0" applyNumberFormat="1" applyFont="1" applyFill="1" applyBorder="1" applyAlignment="1"/>
    <xf numFmtId="2" fontId="9" fillId="0" borderId="2" xfId="0" applyNumberFormat="1" applyFont="1" applyBorder="1" applyAlignment="1">
      <alignment wrapText="1"/>
    </xf>
    <xf numFmtId="2" fontId="9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3" fillId="0" borderId="0" xfId="0" applyNumberFormat="1" applyFont="1" applyAlignment="1">
      <alignment horizontal="center"/>
    </xf>
    <xf numFmtId="2" fontId="12" fillId="0" borderId="0" xfId="0" applyNumberFormat="1" applyFont="1"/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17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Font="1" applyBorder="1"/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/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/>
    <xf numFmtId="2" fontId="4" fillId="0" borderId="1" xfId="0" applyNumberFormat="1" applyFont="1" applyBorder="1" applyAlignment="1"/>
    <xf numFmtId="2" fontId="1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6" fillId="0" borderId="0" xfId="0" applyNumberFormat="1" applyFont="1"/>
    <xf numFmtId="2" fontId="12" fillId="0" borderId="0" xfId="0" applyNumberFormat="1" applyFont="1" applyAlignment="1"/>
    <xf numFmtId="2" fontId="0" fillId="0" borderId="0" xfId="0" applyNumberFormat="1" applyAlignment="1"/>
    <xf numFmtId="2" fontId="1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0" xfId="0" applyNumberFormat="1" applyFont="1"/>
    <xf numFmtId="2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wrapText="1"/>
    </xf>
    <xf numFmtId="2" fontId="0" fillId="0" borderId="6" xfId="0" applyNumberFormat="1" applyBorder="1" applyAlignment="1">
      <alignment wrapText="1"/>
    </xf>
    <xf numFmtId="2" fontId="9" fillId="0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9" fillId="2" borderId="5" xfId="0" applyNumberFormat="1" applyFont="1" applyFill="1" applyBorder="1" applyAlignment="1">
      <alignment wrapText="1"/>
    </xf>
    <xf numFmtId="2" fontId="0" fillId="2" borderId="6" xfId="0" applyNumberFormat="1" applyFill="1" applyBorder="1" applyAlignment="1">
      <alignment wrapText="1"/>
    </xf>
    <xf numFmtId="2" fontId="9" fillId="0" borderId="2" xfId="0" applyNumberFormat="1" applyFont="1" applyBorder="1" applyAlignment="1">
      <alignment wrapText="1"/>
    </xf>
    <xf numFmtId="2" fontId="0" fillId="0" borderId="5" xfId="0" applyNumberFormat="1" applyBorder="1" applyAlignment="1"/>
    <xf numFmtId="2" fontId="0" fillId="0" borderId="6" xfId="0" applyNumberFormat="1" applyBorder="1" applyAlignment="1"/>
    <xf numFmtId="2" fontId="9" fillId="0" borderId="6" xfId="0" applyNumberFormat="1" applyFont="1" applyBorder="1" applyAlignment="1">
      <alignment wrapText="1"/>
    </xf>
    <xf numFmtId="2" fontId="9" fillId="0" borderId="2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0" fillId="0" borderId="6" xfId="0" applyBorder="1" applyAlignment="1">
      <alignment wrapText="1"/>
    </xf>
    <xf numFmtId="2" fontId="6" fillId="0" borderId="2" xfId="0" applyNumberFormat="1" applyFont="1" applyBorder="1" applyAlignment="1"/>
    <xf numFmtId="2" fontId="6" fillId="0" borderId="2" xfId="0" applyNumberFormat="1" applyFont="1" applyBorder="1" applyAlignment="1">
      <alignment horizontal="center"/>
    </xf>
    <xf numFmtId="2" fontId="16" fillId="0" borderId="0" xfId="0" applyNumberFormat="1" applyFont="1" applyAlignment="1"/>
    <xf numFmtId="2" fontId="0" fillId="0" borderId="0" xfId="0" applyNumberFormat="1" applyAlignment="1"/>
    <xf numFmtId="2" fontId="12" fillId="0" borderId="0" xfId="0" applyNumberFormat="1" applyFont="1" applyAlignment="1"/>
    <xf numFmtId="2" fontId="0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2" fontId="9" fillId="0" borderId="2" xfId="0" applyNumberFormat="1" applyFont="1" applyFill="1" applyBorder="1" applyAlignment="1"/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wrapText="1"/>
    </xf>
    <xf numFmtId="2" fontId="3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/>
    <xf numFmtId="0" fontId="10" fillId="0" borderId="1" xfId="1" applyFont="1" applyFill="1" applyBorder="1" applyAlignment="1">
      <alignment horizontal="center"/>
    </xf>
    <xf numFmtId="0" fontId="3" fillId="0" borderId="6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0" workbookViewId="0">
      <selection activeCell="E30" sqref="E3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11</v>
      </c>
      <c r="C3" s="21" t="s">
        <v>105</v>
      </c>
    </row>
    <row r="4" spans="1:4" ht="14.25" customHeight="1" x14ac:dyDescent="0.25">
      <c r="A4" s="19" t="s">
        <v>136</v>
      </c>
      <c r="C4" s="4"/>
    </row>
    <row r="5" spans="1:4" ht="15" customHeight="1" x14ac:dyDescent="0.25">
      <c r="A5" s="4" t="s">
        <v>9</v>
      </c>
      <c r="C5" s="4"/>
    </row>
    <row r="6" spans="1:4" s="20" customFormat="1" ht="12.75" customHeight="1" x14ac:dyDescent="0.25">
      <c r="A6" s="4" t="s">
        <v>97</v>
      </c>
      <c r="C6" s="18"/>
    </row>
    <row r="7" spans="1:4" s="20" customFormat="1" ht="12.75" customHeight="1" x14ac:dyDescent="0.2">
      <c r="A7" s="18"/>
      <c r="C7" s="18"/>
    </row>
    <row r="8" spans="1:4" s="3" customFormat="1" ht="15" customHeight="1" x14ac:dyDescent="0.25">
      <c r="A8" s="10" t="s">
        <v>0</v>
      </c>
      <c r="B8" s="11" t="s">
        <v>10</v>
      </c>
      <c r="C8" s="24" t="s">
        <v>138</v>
      </c>
      <c r="D8" s="50"/>
    </row>
    <row r="9" spans="1:4" s="3" customFormat="1" ht="12" customHeight="1" x14ac:dyDescent="0.25">
      <c r="A9" s="10" t="s">
        <v>1</v>
      </c>
      <c r="B9" s="11" t="s">
        <v>12</v>
      </c>
      <c r="C9" s="106" t="s">
        <v>137</v>
      </c>
      <c r="D9" s="107"/>
    </row>
    <row r="10" spans="1:4" s="3" customFormat="1" ht="24" customHeight="1" x14ac:dyDescent="0.25">
      <c r="A10" s="10" t="s">
        <v>2</v>
      </c>
      <c r="B10" s="12" t="s">
        <v>13</v>
      </c>
      <c r="C10" s="108" t="s">
        <v>98</v>
      </c>
      <c r="D10" s="109"/>
    </row>
    <row r="11" spans="1:4" s="3" customFormat="1" ht="15" customHeight="1" x14ac:dyDescent="0.25">
      <c r="A11" s="10" t="s">
        <v>3</v>
      </c>
      <c r="B11" s="11" t="s">
        <v>14</v>
      </c>
      <c r="C11" s="106" t="s">
        <v>15</v>
      </c>
      <c r="D11" s="107"/>
    </row>
    <row r="12" spans="1:4" s="3" customFormat="1" ht="15" customHeight="1" x14ac:dyDescent="0.25">
      <c r="A12" s="33" t="s">
        <v>4</v>
      </c>
      <c r="B12" s="34" t="s">
        <v>83</v>
      </c>
      <c r="C12" s="149" t="s">
        <v>84</v>
      </c>
      <c r="D12" s="149" t="s">
        <v>85</v>
      </c>
    </row>
    <row r="13" spans="1:4" s="3" customFormat="1" ht="15" customHeight="1" x14ac:dyDescent="0.25">
      <c r="A13" s="35"/>
      <c r="B13" s="36"/>
      <c r="C13" s="149" t="s">
        <v>86</v>
      </c>
      <c r="D13" s="149" t="s">
        <v>87</v>
      </c>
    </row>
    <row r="14" spans="1:4" s="3" customFormat="1" ht="15" customHeight="1" x14ac:dyDescent="0.25">
      <c r="A14" s="35"/>
      <c r="B14" s="36"/>
      <c r="C14" s="149" t="s">
        <v>88</v>
      </c>
      <c r="D14" s="149" t="s">
        <v>89</v>
      </c>
    </row>
    <row r="15" spans="1:4" s="3" customFormat="1" ht="15" customHeight="1" x14ac:dyDescent="0.25">
      <c r="A15" s="35"/>
      <c r="B15" s="36"/>
      <c r="C15" s="149" t="s">
        <v>90</v>
      </c>
      <c r="D15" s="149" t="s">
        <v>92</v>
      </c>
    </row>
    <row r="16" spans="1:4" s="3" customFormat="1" ht="15" customHeight="1" x14ac:dyDescent="0.25">
      <c r="A16" s="35"/>
      <c r="B16" s="36"/>
      <c r="C16" s="149" t="s">
        <v>91</v>
      </c>
      <c r="D16" s="149" t="s">
        <v>85</v>
      </c>
    </row>
    <row r="17" spans="1:5" s="3" customFormat="1" ht="15" customHeight="1" x14ac:dyDescent="0.25">
      <c r="A17" s="35"/>
      <c r="B17" s="36"/>
      <c r="C17" s="149" t="s">
        <v>93</v>
      </c>
      <c r="D17" s="149" t="s">
        <v>94</v>
      </c>
    </row>
    <row r="18" spans="1:5" s="3" customFormat="1" ht="15" customHeight="1" x14ac:dyDescent="0.25">
      <c r="A18" s="37"/>
      <c r="B18" s="38"/>
      <c r="C18" s="149" t="s">
        <v>95</v>
      </c>
      <c r="D18" s="149" t="s">
        <v>96</v>
      </c>
    </row>
    <row r="19" spans="1:5" s="3" customFormat="1" ht="14.25" customHeight="1" x14ac:dyDescent="0.25">
      <c r="A19" s="10" t="s">
        <v>5</v>
      </c>
      <c r="B19" s="11" t="s">
        <v>16</v>
      </c>
      <c r="C19" s="110" t="s">
        <v>79</v>
      </c>
      <c r="D19" s="111"/>
    </row>
    <row r="20" spans="1:5" s="3" customFormat="1" x14ac:dyDescent="0.25">
      <c r="A20" s="10" t="s">
        <v>6</v>
      </c>
      <c r="B20" s="11" t="s">
        <v>17</v>
      </c>
      <c r="C20" s="112" t="s">
        <v>49</v>
      </c>
      <c r="D20" s="113"/>
    </row>
    <row r="21" spans="1:5" s="3" customFormat="1" ht="16.5" customHeight="1" x14ac:dyDescent="0.25">
      <c r="A21" s="10" t="s">
        <v>7</v>
      </c>
      <c r="B21" s="11" t="s">
        <v>18</v>
      </c>
      <c r="C21" s="108" t="s">
        <v>19</v>
      </c>
      <c r="D21" s="109"/>
    </row>
    <row r="22" spans="1:5" s="3" customFormat="1" ht="16.5" customHeight="1" x14ac:dyDescent="0.25">
      <c r="A22" s="22"/>
      <c r="B22" s="23"/>
      <c r="C22" s="22"/>
      <c r="D22" s="47"/>
    </row>
    <row r="23" spans="1:5" s="5" customFormat="1" ht="15.75" customHeight="1" x14ac:dyDescent="0.25">
      <c r="A23" s="8" t="s">
        <v>20</v>
      </c>
      <c r="B23" s="14"/>
      <c r="C23" s="14"/>
      <c r="D23" s="48"/>
    </row>
    <row r="24" spans="1:5" s="5" customFormat="1" ht="15.75" customHeight="1" x14ac:dyDescent="0.25">
      <c r="A24" s="13"/>
      <c r="B24" s="14"/>
      <c r="C24" s="14"/>
      <c r="D24" s="49"/>
    </row>
    <row r="25" spans="1:5" ht="21.75" customHeight="1" x14ac:dyDescent="0.25">
      <c r="A25" s="6"/>
      <c r="B25" s="15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14" t="s">
        <v>26</v>
      </c>
      <c r="B26" s="115"/>
      <c r="C26" s="115"/>
      <c r="D26" s="116"/>
    </row>
    <row r="27" spans="1:5" s="5" customFormat="1" ht="15" customHeight="1" x14ac:dyDescent="0.25">
      <c r="A27" s="25"/>
      <c r="B27" s="26"/>
      <c r="C27" s="26"/>
      <c r="D27" s="27"/>
    </row>
    <row r="28" spans="1:5" ht="13.5" customHeight="1" x14ac:dyDescent="0.25">
      <c r="A28" s="7">
        <v>1</v>
      </c>
      <c r="B28" s="6" t="s">
        <v>100</v>
      </c>
      <c r="C28" s="6" t="s">
        <v>24</v>
      </c>
      <c r="D28" s="6" t="s">
        <v>25</v>
      </c>
    </row>
    <row r="29" spans="1:5" x14ac:dyDescent="0.25">
      <c r="A29" s="17" t="s">
        <v>27</v>
      </c>
      <c r="B29" s="16"/>
      <c r="C29" s="45"/>
      <c r="D29" s="46"/>
    </row>
    <row r="30" spans="1:5" ht="12.75" customHeight="1" x14ac:dyDescent="0.25">
      <c r="A30" s="7">
        <v>1</v>
      </c>
      <c r="B30" s="6" t="s">
        <v>99</v>
      </c>
      <c r="C30" s="6" t="s">
        <v>101</v>
      </c>
      <c r="D30" s="6" t="s">
        <v>102</v>
      </c>
      <c r="E30" t="s">
        <v>78</v>
      </c>
    </row>
    <row r="31" spans="1:5" x14ac:dyDescent="0.25">
      <c r="A31" s="17" t="s">
        <v>39</v>
      </c>
      <c r="B31" s="16"/>
      <c r="C31" s="45"/>
      <c r="D31" s="46"/>
    </row>
    <row r="32" spans="1:5" ht="13.5" customHeight="1" x14ac:dyDescent="0.25">
      <c r="A32" s="17" t="s">
        <v>40</v>
      </c>
      <c r="B32" s="16"/>
      <c r="C32" s="45"/>
      <c r="D32" s="46"/>
    </row>
    <row r="33" spans="1:4" ht="12" customHeight="1" x14ac:dyDescent="0.25">
      <c r="A33" s="7">
        <v>1</v>
      </c>
      <c r="B33" s="6" t="s">
        <v>125</v>
      </c>
      <c r="C33" s="6" t="s">
        <v>109</v>
      </c>
      <c r="D33" s="6" t="s">
        <v>28</v>
      </c>
    </row>
    <row r="34" spans="1:4" ht="13.5" customHeight="1" x14ac:dyDescent="0.25">
      <c r="A34" s="17" t="s">
        <v>29</v>
      </c>
      <c r="B34" s="16"/>
      <c r="C34" s="45"/>
      <c r="D34" s="46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4" t="s">
        <v>45</v>
      </c>
      <c r="B36" s="16"/>
      <c r="C36" s="45"/>
      <c r="D36" s="46"/>
    </row>
    <row r="37" spans="1:4" x14ac:dyDescent="0.25">
      <c r="A37" s="7">
        <v>1</v>
      </c>
      <c r="B37" s="6" t="s">
        <v>31</v>
      </c>
      <c r="C37" s="104">
        <v>1938</v>
      </c>
      <c r="D37" s="105"/>
    </row>
    <row r="38" spans="1:4" x14ac:dyDescent="0.25">
      <c r="A38" s="7">
        <v>2</v>
      </c>
      <c r="B38" s="6" t="s">
        <v>33</v>
      </c>
      <c r="C38" s="104" t="s">
        <v>103</v>
      </c>
      <c r="D38" s="105"/>
    </row>
    <row r="39" spans="1:4" ht="15" customHeight="1" x14ac:dyDescent="0.25">
      <c r="A39" s="7">
        <v>3</v>
      </c>
      <c r="B39" s="6" t="s">
        <v>34</v>
      </c>
      <c r="C39" s="104" t="s">
        <v>104</v>
      </c>
      <c r="D39" s="105"/>
    </row>
    <row r="40" spans="1:4" x14ac:dyDescent="0.25">
      <c r="A40" s="7">
        <v>4</v>
      </c>
      <c r="B40" s="6" t="s">
        <v>32</v>
      </c>
      <c r="C40" s="104" t="s">
        <v>50</v>
      </c>
      <c r="D40" s="105"/>
    </row>
    <row r="41" spans="1:4" x14ac:dyDescent="0.25">
      <c r="A41" s="7">
        <v>5</v>
      </c>
      <c r="B41" s="6" t="s">
        <v>35</v>
      </c>
      <c r="C41" s="104" t="s">
        <v>50</v>
      </c>
      <c r="D41" s="105"/>
    </row>
    <row r="42" spans="1:4" x14ac:dyDescent="0.25">
      <c r="A42" s="7">
        <v>6</v>
      </c>
      <c r="B42" s="6" t="s">
        <v>36</v>
      </c>
      <c r="C42" s="104" t="s">
        <v>123</v>
      </c>
      <c r="D42" s="105"/>
    </row>
    <row r="43" spans="1:4" ht="15" customHeight="1" x14ac:dyDescent="0.25">
      <c r="A43" s="7">
        <v>7</v>
      </c>
      <c r="B43" s="6" t="s">
        <v>37</v>
      </c>
      <c r="C43" s="104" t="s">
        <v>50</v>
      </c>
      <c r="D43" s="105"/>
    </row>
    <row r="44" spans="1:4" x14ac:dyDescent="0.25">
      <c r="A44" s="7">
        <v>8</v>
      </c>
      <c r="B44" s="6" t="s">
        <v>38</v>
      </c>
      <c r="C44" s="104" t="s">
        <v>116</v>
      </c>
      <c r="D44" s="105"/>
    </row>
    <row r="45" spans="1:4" x14ac:dyDescent="0.25">
      <c r="A45" s="7">
        <v>9</v>
      </c>
      <c r="B45" s="6" t="s">
        <v>139</v>
      </c>
      <c r="C45" s="104" t="s">
        <v>126</v>
      </c>
      <c r="D45" s="105"/>
    </row>
    <row r="46" spans="1:4" x14ac:dyDescent="0.25">
      <c r="A46" s="7">
        <v>10</v>
      </c>
      <c r="B46" s="6" t="s">
        <v>140</v>
      </c>
      <c r="C46" s="104" t="s">
        <v>106</v>
      </c>
      <c r="D46" s="150"/>
    </row>
    <row r="47" spans="1:4" ht="15" customHeight="1" x14ac:dyDescent="0.25">
      <c r="A47" s="4"/>
    </row>
    <row r="48" spans="1:4" x14ac:dyDescent="0.25">
      <c r="A48" s="4"/>
    </row>
    <row r="50" ht="15" customHeight="1" x14ac:dyDescent="0.25"/>
  </sheetData>
  <mergeCells count="17">
    <mergeCell ref="C41:D41"/>
    <mergeCell ref="C9:D9"/>
    <mergeCell ref="C10:D10"/>
    <mergeCell ref="C11:D11"/>
    <mergeCell ref="C19:D19"/>
    <mergeCell ref="C20:D20"/>
    <mergeCell ref="C21:D21"/>
    <mergeCell ref="A26:D26"/>
    <mergeCell ref="C37:D37"/>
    <mergeCell ref="C38:D38"/>
    <mergeCell ref="C39:D39"/>
    <mergeCell ref="C40:D40"/>
    <mergeCell ref="C45:D45"/>
    <mergeCell ref="C46:D46"/>
    <mergeCell ref="C42:D42"/>
    <mergeCell ref="C43:D43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7" zoomScale="110" zoomScaleNormal="110" workbookViewId="0">
      <selection sqref="A1:H8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" customWidth="1"/>
    <col min="6" max="6" width="9.7109375" customWidth="1"/>
    <col min="7" max="7" width="8.7109375" customWidth="1"/>
    <col min="8" max="8" width="9.5703125" customWidth="1"/>
  </cols>
  <sheetData>
    <row r="1" spans="1:8" x14ac:dyDescent="0.25">
      <c r="A1" s="4" t="s">
        <v>111</v>
      </c>
      <c r="B1"/>
      <c r="C1" s="30"/>
      <c r="D1" s="30"/>
    </row>
    <row r="2" spans="1:8" ht="13.5" customHeight="1" x14ac:dyDescent="0.25">
      <c r="A2" s="4" t="s">
        <v>127</v>
      </c>
      <c r="B2"/>
      <c r="C2" s="30"/>
      <c r="D2" s="30"/>
    </row>
    <row r="3" spans="1:8" ht="56.25" customHeight="1" x14ac:dyDescent="0.25">
      <c r="A3" s="142" t="s">
        <v>56</v>
      </c>
      <c r="B3" s="143"/>
      <c r="C3" s="31" t="s">
        <v>57</v>
      </c>
      <c r="D3" s="28" t="s">
        <v>58</v>
      </c>
      <c r="E3" s="28" t="s">
        <v>59</v>
      </c>
      <c r="F3" s="28" t="s">
        <v>60</v>
      </c>
      <c r="G3" s="32" t="s">
        <v>61</v>
      </c>
      <c r="H3" s="28" t="s">
        <v>62</v>
      </c>
    </row>
    <row r="4" spans="1:8" ht="24" customHeight="1" x14ac:dyDescent="0.25">
      <c r="A4" s="117" t="s">
        <v>128</v>
      </c>
      <c r="B4" s="118"/>
      <c r="C4" s="51"/>
      <c r="D4" s="52">
        <f>D5+D6</f>
        <v>2.5699999999999932</v>
      </c>
      <c r="E4" s="52"/>
      <c r="F4" s="52"/>
      <c r="G4" s="53"/>
      <c r="H4" s="52"/>
    </row>
    <row r="5" spans="1:8" ht="21" customHeight="1" x14ac:dyDescent="0.25">
      <c r="A5" s="54" t="s">
        <v>112</v>
      </c>
      <c r="B5" s="55"/>
      <c r="C5" s="51"/>
      <c r="D5" s="52">
        <v>203.38</v>
      </c>
      <c r="E5" s="52"/>
      <c r="F5" s="52"/>
      <c r="G5" s="53"/>
      <c r="H5" s="52"/>
    </row>
    <row r="6" spans="1:8" ht="18.75" customHeight="1" x14ac:dyDescent="0.25">
      <c r="A6" s="54" t="s">
        <v>113</v>
      </c>
      <c r="B6" s="55"/>
      <c r="C6" s="51"/>
      <c r="D6" s="52">
        <v>-200.81</v>
      </c>
      <c r="E6" s="52"/>
      <c r="F6" s="52"/>
      <c r="G6" s="53"/>
      <c r="H6" s="52"/>
    </row>
    <row r="7" spans="1:8" ht="21.75" customHeight="1" x14ac:dyDescent="0.25">
      <c r="A7" s="119" t="s">
        <v>129</v>
      </c>
      <c r="B7" s="120"/>
      <c r="C7" s="120"/>
      <c r="D7" s="120"/>
      <c r="E7" s="120"/>
      <c r="F7" s="120"/>
      <c r="G7" s="120"/>
      <c r="H7" s="121"/>
    </row>
    <row r="8" spans="1:8" ht="17.25" customHeight="1" x14ac:dyDescent="0.25">
      <c r="A8" s="144" t="s">
        <v>63</v>
      </c>
      <c r="B8" s="126"/>
      <c r="C8" s="56">
        <f>C12+C15+C18+C21</f>
        <v>16.100000000000001</v>
      </c>
      <c r="D8" s="40">
        <v>-184.92</v>
      </c>
      <c r="E8" s="40">
        <f>E12+E15+E18+E21</f>
        <v>143.69999999999999</v>
      </c>
      <c r="F8" s="40">
        <f>F12+F15+F18+F21</f>
        <v>107.17</v>
      </c>
      <c r="G8" s="40">
        <f>G12+G15+G18+G21</f>
        <v>107.17</v>
      </c>
      <c r="H8" s="39">
        <f>F8-E8+D8</f>
        <v>-221.45</v>
      </c>
    </row>
    <row r="9" spans="1:8" x14ac:dyDescent="0.25">
      <c r="A9" s="57" t="s">
        <v>64</v>
      </c>
      <c r="B9" s="58"/>
      <c r="C9" s="39">
        <f>C8-C10</f>
        <v>14.490000000000002</v>
      </c>
      <c r="D9" s="39">
        <f>D8-D10</f>
        <v>-166.428</v>
      </c>
      <c r="E9" s="39">
        <f>E8-E10</f>
        <v>129.32999999999998</v>
      </c>
      <c r="F9" s="39">
        <f>F8-F10</f>
        <v>96.453000000000003</v>
      </c>
      <c r="G9" s="39">
        <f>G8-G10</f>
        <v>96.453000000000003</v>
      </c>
      <c r="H9" s="39">
        <f t="shared" ref="H9:H10" si="0">F9-E9+D9</f>
        <v>-199.30499999999998</v>
      </c>
    </row>
    <row r="10" spans="1:8" x14ac:dyDescent="0.25">
      <c r="A10" s="145" t="s">
        <v>65</v>
      </c>
      <c r="B10" s="120"/>
      <c r="C10" s="39">
        <f>C8*10%</f>
        <v>1.6100000000000003</v>
      </c>
      <c r="D10" s="39">
        <f>D8*10%</f>
        <v>-18.492000000000001</v>
      </c>
      <c r="E10" s="39">
        <f>E8*10%</f>
        <v>14.37</v>
      </c>
      <c r="F10" s="39">
        <f>F8*10%</f>
        <v>10.717000000000001</v>
      </c>
      <c r="G10" s="39">
        <f>G8*10%</f>
        <v>10.717000000000001</v>
      </c>
      <c r="H10" s="39">
        <f t="shared" si="0"/>
        <v>-22.145</v>
      </c>
    </row>
    <row r="11" spans="1:8" ht="12.75" customHeight="1" x14ac:dyDescent="0.25">
      <c r="A11" s="119" t="s">
        <v>81</v>
      </c>
      <c r="B11" s="125"/>
      <c r="C11" s="125"/>
      <c r="D11" s="125"/>
      <c r="E11" s="125"/>
      <c r="F11" s="125"/>
      <c r="G11" s="125"/>
      <c r="H11" s="126"/>
    </row>
    <row r="12" spans="1:8" x14ac:dyDescent="0.25">
      <c r="A12" s="146" t="s">
        <v>47</v>
      </c>
      <c r="B12" s="147"/>
      <c r="C12" s="56">
        <v>5.75</v>
      </c>
      <c r="D12" s="40">
        <v>-68.349999999999994</v>
      </c>
      <c r="E12" s="40">
        <v>51.32</v>
      </c>
      <c r="F12" s="40">
        <v>38.299999999999997</v>
      </c>
      <c r="G12" s="40">
        <f>F12</f>
        <v>38.299999999999997</v>
      </c>
      <c r="H12" s="39">
        <f t="shared" ref="H12:H23" si="1">F12-E12+D12</f>
        <v>-81.37</v>
      </c>
    </row>
    <row r="13" spans="1:8" x14ac:dyDescent="0.25">
      <c r="A13" s="57" t="s">
        <v>64</v>
      </c>
      <c r="B13" s="58"/>
      <c r="C13" s="39">
        <f>C12-C14</f>
        <v>5.1749999999999998</v>
      </c>
      <c r="D13" s="39">
        <f t="shared" ref="D13:G13" si="2">D12-D14</f>
        <v>-61.514999999999993</v>
      </c>
      <c r="E13" s="39">
        <f t="shared" si="2"/>
        <v>46.188000000000002</v>
      </c>
      <c r="F13" s="39">
        <f t="shared" si="2"/>
        <v>34.47</v>
      </c>
      <c r="G13" s="39">
        <f t="shared" si="2"/>
        <v>34.47</v>
      </c>
      <c r="H13" s="39">
        <f t="shared" si="1"/>
        <v>-73.233000000000004</v>
      </c>
    </row>
    <row r="14" spans="1:8" x14ac:dyDescent="0.25">
      <c r="A14" s="145" t="s">
        <v>65</v>
      </c>
      <c r="B14" s="120"/>
      <c r="C14" s="39">
        <f>C12*10%</f>
        <v>0.57500000000000007</v>
      </c>
      <c r="D14" s="39">
        <f>D12*10%</f>
        <v>-6.835</v>
      </c>
      <c r="E14" s="39">
        <f>E12*10%</f>
        <v>5.1320000000000006</v>
      </c>
      <c r="F14" s="39">
        <f>F12*10%</f>
        <v>3.83</v>
      </c>
      <c r="G14" s="39">
        <f>G12*10%</f>
        <v>3.83</v>
      </c>
      <c r="H14" s="39">
        <f t="shared" si="1"/>
        <v>-8.1370000000000005</v>
      </c>
    </row>
    <row r="15" spans="1:8" ht="23.25" customHeight="1" x14ac:dyDescent="0.25">
      <c r="A15" s="146" t="s">
        <v>41</v>
      </c>
      <c r="B15" s="147"/>
      <c r="C15" s="56">
        <v>3.51</v>
      </c>
      <c r="D15" s="40">
        <v>-41.96</v>
      </c>
      <c r="E15" s="40">
        <v>31.33</v>
      </c>
      <c r="F15" s="40">
        <v>23.67</v>
      </c>
      <c r="G15" s="40">
        <f>F15</f>
        <v>23.67</v>
      </c>
      <c r="H15" s="39">
        <f t="shared" si="1"/>
        <v>-49.62</v>
      </c>
    </row>
    <row r="16" spans="1:8" x14ac:dyDescent="0.25">
      <c r="A16" s="57" t="s">
        <v>64</v>
      </c>
      <c r="B16" s="58"/>
      <c r="C16" s="39">
        <f>C15-C17</f>
        <v>3.1589999999999998</v>
      </c>
      <c r="D16" s="39">
        <f>D15-D17</f>
        <v>-37.764000000000003</v>
      </c>
      <c r="E16" s="39">
        <f>E15-E17</f>
        <v>28.196999999999999</v>
      </c>
      <c r="F16" s="39">
        <f>F15-F17</f>
        <v>21.303000000000001</v>
      </c>
      <c r="G16" s="39">
        <f>G15-G17</f>
        <v>21.303000000000001</v>
      </c>
      <c r="H16" s="39">
        <f t="shared" si="1"/>
        <v>-44.658000000000001</v>
      </c>
    </row>
    <row r="17" spans="1:8" ht="15" customHeight="1" x14ac:dyDescent="0.25">
      <c r="A17" s="145" t="s">
        <v>65</v>
      </c>
      <c r="B17" s="120"/>
      <c r="C17" s="39">
        <f t="shared" ref="C17:D17" si="3">C15*10%</f>
        <v>0.35099999999999998</v>
      </c>
      <c r="D17" s="39">
        <f t="shared" si="3"/>
        <v>-4.1960000000000006</v>
      </c>
      <c r="E17" s="39">
        <f>E15*10%</f>
        <v>3.133</v>
      </c>
      <c r="F17" s="39">
        <f>F15*10%</f>
        <v>2.3670000000000004</v>
      </c>
      <c r="G17" s="39">
        <f>G15*10%</f>
        <v>2.3670000000000004</v>
      </c>
      <c r="H17" s="39">
        <f t="shared" si="1"/>
        <v>-4.9619999999999997</v>
      </c>
    </row>
    <row r="18" spans="1:8" ht="13.5" customHeight="1" x14ac:dyDescent="0.25">
      <c r="A18" s="146" t="s">
        <v>48</v>
      </c>
      <c r="B18" s="147"/>
      <c r="C18" s="51">
        <v>2.41</v>
      </c>
      <c r="D18" s="40">
        <v>-27.94</v>
      </c>
      <c r="E18" s="40">
        <v>21.51</v>
      </c>
      <c r="F18" s="40">
        <v>16.05</v>
      </c>
      <c r="G18" s="40">
        <f>F18</f>
        <v>16.05</v>
      </c>
      <c r="H18" s="39">
        <f t="shared" si="1"/>
        <v>-33.400000000000006</v>
      </c>
    </row>
    <row r="19" spans="1:8" ht="13.5" customHeight="1" x14ac:dyDescent="0.25">
      <c r="A19" s="57" t="s">
        <v>64</v>
      </c>
      <c r="B19" s="58"/>
      <c r="C19" s="39">
        <f t="shared" ref="C19:D19" si="4">C18-C20</f>
        <v>2.169</v>
      </c>
      <c r="D19" s="39">
        <f t="shared" si="4"/>
        <v>-25.146000000000001</v>
      </c>
      <c r="E19" s="39">
        <f>E18-E20</f>
        <v>19.359000000000002</v>
      </c>
      <c r="F19" s="39">
        <f>F18-F20</f>
        <v>14.445</v>
      </c>
      <c r="G19" s="39">
        <f>G18-G20</f>
        <v>14.445</v>
      </c>
      <c r="H19" s="39">
        <f t="shared" si="1"/>
        <v>-30.060000000000002</v>
      </c>
    </row>
    <row r="20" spans="1:8" ht="12.75" customHeight="1" x14ac:dyDescent="0.25">
      <c r="A20" s="145" t="s">
        <v>65</v>
      </c>
      <c r="B20" s="120"/>
      <c r="C20" s="39">
        <f t="shared" ref="C20:D20" si="5">C18*10%</f>
        <v>0.24100000000000002</v>
      </c>
      <c r="D20" s="39">
        <f t="shared" si="5"/>
        <v>-2.7940000000000005</v>
      </c>
      <c r="E20" s="39">
        <f>E18*10%</f>
        <v>2.1510000000000002</v>
      </c>
      <c r="F20" s="39">
        <f>F18*10%</f>
        <v>1.6050000000000002</v>
      </c>
      <c r="G20" s="39">
        <f>G18*10%</f>
        <v>1.6050000000000002</v>
      </c>
      <c r="H20" s="39">
        <f t="shared" si="1"/>
        <v>-3.3400000000000007</v>
      </c>
    </row>
    <row r="21" spans="1:8" ht="14.25" customHeight="1" x14ac:dyDescent="0.25">
      <c r="A21" s="59" t="s">
        <v>82</v>
      </c>
      <c r="B21" s="60"/>
      <c r="C21" s="41">
        <v>4.43</v>
      </c>
      <c r="D21" s="39">
        <v>-42</v>
      </c>
      <c r="E21" s="39">
        <f>38.33+0.33+0.08+0.8</f>
        <v>39.539999999999992</v>
      </c>
      <c r="F21" s="39">
        <f>28.32+0.19+0.05+0.59</f>
        <v>29.150000000000002</v>
      </c>
      <c r="G21" s="40">
        <f>F21</f>
        <v>29.150000000000002</v>
      </c>
      <c r="H21" s="39">
        <f t="shared" si="1"/>
        <v>-52.389999999999986</v>
      </c>
    </row>
    <row r="22" spans="1:8" ht="14.25" customHeight="1" x14ac:dyDescent="0.25">
      <c r="A22" s="57" t="s">
        <v>64</v>
      </c>
      <c r="B22" s="58"/>
      <c r="C22" s="39">
        <f t="shared" ref="C22:D22" si="6">C21-C23</f>
        <v>3.9869999999999997</v>
      </c>
      <c r="D22" s="39">
        <f t="shared" si="6"/>
        <v>-37.799999999999997</v>
      </c>
      <c r="E22" s="39">
        <f>E21-E23</f>
        <v>35.585999999999991</v>
      </c>
      <c r="F22" s="39">
        <f>F21-F23</f>
        <v>26.235000000000003</v>
      </c>
      <c r="G22" s="39">
        <f>G21-G23</f>
        <v>26.235000000000003</v>
      </c>
      <c r="H22" s="39">
        <f t="shared" si="1"/>
        <v>-47.150999999999982</v>
      </c>
    </row>
    <row r="23" spans="1:8" x14ac:dyDescent="0.25">
      <c r="A23" s="145" t="s">
        <v>65</v>
      </c>
      <c r="B23" s="120"/>
      <c r="C23" s="39">
        <f t="shared" ref="C23:D23" si="7">C21*10%</f>
        <v>0.443</v>
      </c>
      <c r="D23" s="39">
        <f t="shared" si="7"/>
        <v>-4.2</v>
      </c>
      <c r="E23" s="39">
        <f>E21*10%</f>
        <v>3.9539999999999993</v>
      </c>
      <c r="F23" s="39">
        <f>F21*10%</f>
        <v>2.9150000000000005</v>
      </c>
      <c r="G23" s="39">
        <f>G21*10%</f>
        <v>2.9150000000000005</v>
      </c>
      <c r="H23" s="39">
        <f t="shared" si="1"/>
        <v>-5.238999999999999</v>
      </c>
    </row>
    <row r="24" spans="1:8" x14ac:dyDescent="0.25">
      <c r="A24" s="61"/>
      <c r="B24" s="62"/>
      <c r="C24" s="39"/>
      <c r="D24" s="39"/>
      <c r="E24" s="39"/>
      <c r="F24" s="39"/>
      <c r="G24" s="63"/>
      <c r="H24" s="39"/>
    </row>
    <row r="25" spans="1:8" ht="17.25" customHeight="1" x14ac:dyDescent="0.25">
      <c r="A25" s="144" t="s">
        <v>42</v>
      </c>
      <c r="B25" s="148"/>
      <c r="C25" s="41">
        <v>5.38</v>
      </c>
      <c r="D25" s="41">
        <v>200.01</v>
      </c>
      <c r="E25" s="41">
        <v>48.02</v>
      </c>
      <c r="F25" s="41">
        <v>35.83</v>
      </c>
      <c r="G25" s="64">
        <f>G26+G27</f>
        <v>3.5830000000000002</v>
      </c>
      <c r="H25" s="41">
        <f t="shared" ref="H25:H34" si="8">F25-E25+D25+F25-G25</f>
        <v>220.06699999999998</v>
      </c>
    </row>
    <row r="26" spans="1:8" ht="15" customHeight="1" x14ac:dyDescent="0.25">
      <c r="A26" s="65" t="s">
        <v>66</v>
      </c>
      <c r="B26" s="66"/>
      <c r="C26" s="39">
        <f t="shared" ref="C26" si="9">C25-C27</f>
        <v>4.8419999999999996</v>
      </c>
      <c r="D26" s="41">
        <v>203.38</v>
      </c>
      <c r="E26" s="39">
        <f>E25-E27</f>
        <v>43.218000000000004</v>
      </c>
      <c r="F26" s="39">
        <f>F25-F27</f>
        <v>32.247</v>
      </c>
      <c r="G26" s="42">
        <f>G50</f>
        <v>0</v>
      </c>
      <c r="H26" s="39">
        <f t="shared" si="8"/>
        <v>224.65600000000001</v>
      </c>
    </row>
    <row r="27" spans="1:8" ht="12.75" customHeight="1" x14ac:dyDescent="0.25">
      <c r="A27" s="145" t="s">
        <v>65</v>
      </c>
      <c r="B27" s="120"/>
      <c r="C27" s="39">
        <f t="shared" ref="C27" si="10">C25*10%</f>
        <v>0.53800000000000003</v>
      </c>
      <c r="D27" s="39">
        <v>-3.37</v>
      </c>
      <c r="E27" s="39">
        <f>E25*10%</f>
        <v>4.8020000000000005</v>
      </c>
      <c r="F27" s="39">
        <f>F25*10%</f>
        <v>3.5830000000000002</v>
      </c>
      <c r="G27" s="39">
        <f>F27</f>
        <v>3.5830000000000002</v>
      </c>
      <c r="H27" s="39">
        <f t="shared" si="8"/>
        <v>-4.5890000000000004</v>
      </c>
    </row>
    <row r="28" spans="1:8" ht="12.75" customHeight="1" x14ac:dyDescent="0.25">
      <c r="A28" s="61"/>
      <c r="B28" s="62"/>
      <c r="C28" s="39"/>
      <c r="D28" s="39"/>
      <c r="E28" s="39"/>
      <c r="F28" s="39"/>
      <c r="G28" s="63"/>
      <c r="H28" s="39"/>
    </row>
    <row r="29" spans="1:8" ht="12.75" customHeight="1" x14ac:dyDescent="0.25">
      <c r="A29" s="128" t="s">
        <v>117</v>
      </c>
      <c r="B29" s="129"/>
      <c r="C29" s="39"/>
      <c r="D29" s="41">
        <v>-12.52</v>
      </c>
      <c r="E29" s="41">
        <f>E31+E32+E33+E34</f>
        <v>11.43</v>
      </c>
      <c r="F29" s="41">
        <f>F31+F32+F33+F34</f>
        <v>8.11</v>
      </c>
      <c r="G29" s="41">
        <f>G31+G32+G33+G34</f>
        <v>8.11</v>
      </c>
      <c r="H29" s="41">
        <f t="shared" si="8"/>
        <v>-15.84</v>
      </c>
    </row>
    <row r="30" spans="1:8" ht="12.75" customHeight="1" x14ac:dyDescent="0.25">
      <c r="A30" s="57" t="s">
        <v>118</v>
      </c>
      <c r="B30" s="67"/>
      <c r="C30" s="39"/>
      <c r="D30" s="39"/>
      <c r="E30" s="39"/>
      <c r="F30" s="39"/>
      <c r="G30" s="63"/>
      <c r="H30" s="41"/>
    </row>
    <row r="31" spans="1:8" ht="12.75" customHeight="1" x14ac:dyDescent="0.25">
      <c r="A31" s="130" t="s">
        <v>119</v>
      </c>
      <c r="B31" s="131"/>
      <c r="C31" s="39"/>
      <c r="D31" s="39">
        <v>-0.7</v>
      </c>
      <c r="E31" s="39">
        <v>0.74</v>
      </c>
      <c r="F31" s="39">
        <v>0.53</v>
      </c>
      <c r="G31" s="39">
        <f>F31</f>
        <v>0.53</v>
      </c>
      <c r="H31" s="41">
        <f t="shared" si="8"/>
        <v>-0.90999999999999992</v>
      </c>
    </row>
    <row r="32" spans="1:8" ht="12.75" customHeight="1" x14ac:dyDescent="0.25">
      <c r="A32" s="130" t="s">
        <v>121</v>
      </c>
      <c r="B32" s="131"/>
      <c r="C32" s="39"/>
      <c r="D32" s="39">
        <v>-4.3099999999999996</v>
      </c>
      <c r="E32" s="39">
        <v>3.47</v>
      </c>
      <c r="F32" s="39">
        <v>2.4500000000000002</v>
      </c>
      <c r="G32" s="39">
        <f t="shared" ref="G32:G34" si="11">F32</f>
        <v>2.4500000000000002</v>
      </c>
      <c r="H32" s="41">
        <f t="shared" si="8"/>
        <v>-5.33</v>
      </c>
    </row>
    <row r="33" spans="1:8" ht="12.75" customHeight="1" x14ac:dyDescent="0.25">
      <c r="A33" s="130" t="s">
        <v>122</v>
      </c>
      <c r="B33" s="131"/>
      <c r="C33" s="39"/>
      <c r="D33" s="39">
        <v>-6.95</v>
      </c>
      <c r="E33" s="39">
        <v>6.47</v>
      </c>
      <c r="F33" s="39">
        <v>4.5999999999999996</v>
      </c>
      <c r="G33" s="39">
        <f t="shared" si="11"/>
        <v>4.5999999999999996</v>
      </c>
      <c r="H33" s="41">
        <f t="shared" si="8"/>
        <v>-8.82</v>
      </c>
    </row>
    <row r="34" spans="1:8" ht="12.75" customHeight="1" x14ac:dyDescent="0.25">
      <c r="A34" s="130" t="s">
        <v>120</v>
      </c>
      <c r="B34" s="131"/>
      <c r="C34" s="39"/>
      <c r="D34" s="39">
        <v>-0.56000000000000005</v>
      </c>
      <c r="E34" s="39">
        <v>0.75</v>
      </c>
      <c r="F34" s="39">
        <v>0.53</v>
      </c>
      <c r="G34" s="39">
        <f t="shared" si="11"/>
        <v>0.53</v>
      </c>
      <c r="H34" s="41">
        <f t="shared" si="8"/>
        <v>-0.78</v>
      </c>
    </row>
    <row r="35" spans="1:8" ht="17.25" customHeight="1" x14ac:dyDescent="0.25">
      <c r="A35" s="124" t="s">
        <v>110</v>
      </c>
      <c r="B35" s="127"/>
      <c r="C35" s="39"/>
      <c r="D35" s="39"/>
      <c r="E35" s="41">
        <f>E8+E25+E29</f>
        <v>203.15</v>
      </c>
      <c r="F35" s="41">
        <f t="shared" ref="F35:G35" si="12">F8+F25+F29</f>
        <v>151.11000000000001</v>
      </c>
      <c r="G35" s="41">
        <f t="shared" si="12"/>
        <v>118.863</v>
      </c>
      <c r="H35" s="39"/>
    </row>
    <row r="36" spans="1:8" ht="18" customHeight="1" x14ac:dyDescent="0.25">
      <c r="A36" s="122" t="s">
        <v>114</v>
      </c>
      <c r="B36" s="123"/>
      <c r="C36" s="43"/>
      <c r="D36" s="43">
        <f>D4</f>
        <v>2.5699999999999932</v>
      </c>
      <c r="E36" s="44"/>
      <c r="F36" s="44"/>
      <c r="G36" s="43"/>
      <c r="H36" s="43">
        <f>F35-E35+D36+F35-G35</f>
        <v>-17.222999999999985</v>
      </c>
    </row>
    <row r="37" spans="1:8" ht="24" customHeight="1" x14ac:dyDescent="0.25">
      <c r="A37" s="122" t="s">
        <v>130</v>
      </c>
      <c r="B37" s="122"/>
      <c r="C37" s="68"/>
      <c r="D37" s="68"/>
      <c r="E37" s="44"/>
      <c r="F37" s="44"/>
      <c r="G37" s="44"/>
      <c r="H37" s="44">
        <f>H38+H39</f>
        <v>-17.222999999999985</v>
      </c>
    </row>
    <row r="38" spans="1:8" ht="15" customHeight="1" x14ac:dyDescent="0.25">
      <c r="A38" s="122" t="s">
        <v>112</v>
      </c>
      <c r="B38" s="132"/>
      <c r="C38" s="68"/>
      <c r="D38" s="68"/>
      <c r="E38" s="44"/>
      <c r="F38" s="44"/>
      <c r="G38" s="44"/>
      <c r="H38" s="44">
        <f>H26</f>
        <v>224.65600000000001</v>
      </c>
    </row>
    <row r="39" spans="1:8" ht="16.5" customHeight="1" x14ac:dyDescent="0.25">
      <c r="A39" s="122" t="s">
        <v>113</v>
      </c>
      <c r="B39" s="132"/>
      <c r="C39" s="68"/>
      <c r="D39" s="68"/>
      <c r="E39" s="44"/>
      <c r="F39" s="44"/>
      <c r="G39" s="44"/>
      <c r="H39" s="44">
        <f>H8+H27+H29</f>
        <v>-241.87899999999999</v>
      </c>
    </row>
    <row r="40" spans="1:8" ht="12.75" customHeight="1" x14ac:dyDescent="0.25">
      <c r="A40" s="69"/>
      <c r="B40" s="70"/>
      <c r="C40" s="71"/>
      <c r="D40" s="71"/>
      <c r="E40" s="72"/>
      <c r="F40" s="72"/>
      <c r="G40" s="73"/>
      <c r="H40" s="74"/>
    </row>
    <row r="41" spans="1:8" ht="12.75" customHeight="1" x14ac:dyDescent="0.25">
      <c r="A41" s="124"/>
      <c r="B41" s="125"/>
      <c r="C41" s="125"/>
      <c r="D41" s="125"/>
      <c r="E41" s="125"/>
      <c r="F41" s="125"/>
      <c r="G41" s="125"/>
      <c r="H41" s="126"/>
    </row>
    <row r="42" spans="1:8" ht="12" customHeight="1" x14ac:dyDescent="0.25">
      <c r="A42" s="75"/>
      <c r="B42" s="75"/>
      <c r="C42" s="76"/>
      <c r="D42" s="76"/>
      <c r="E42" s="76"/>
      <c r="F42" s="76"/>
      <c r="G42" s="76"/>
      <c r="H42" s="76"/>
    </row>
    <row r="43" spans="1:8" ht="12" customHeight="1" x14ac:dyDescent="0.25">
      <c r="A43" s="75"/>
      <c r="B43" s="75"/>
      <c r="C43" s="76"/>
      <c r="D43" s="76"/>
      <c r="E43" s="76"/>
      <c r="F43" s="76"/>
      <c r="G43" s="76"/>
      <c r="H43" s="76"/>
    </row>
    <row r="44" spans="1:8" ht="12" customHeight="1" x14ac:dyDescent="0.25">
      <c r="A44" s="75"/>
      <c r="B44" s="75"/>
      <c r="C44" s="76"/>
      <c r="D44" s="76"/>
      <c r="E44" s="76"/>
      <c r="F44" s="76"/>
      <c r="G44" s="76"/>
      <c r="H44" s="76"/>
    </row>
    <row r="45" spans="1:8" ht="12" customHeight="1" x14ac:dyDescent="0.25">
      <c r="A45" s="75"/>
      <c r="B45" s="75"/>
      <c r="C45" s="76"/>
      <c r="D45" s="76"/>
      <c r="E45" s="76"/>
      <c r="F45" s="76"/>
      <c r="G45" s="76"/>
      <c r="H45" s="76"/>
    </row>
    <row r="46" spans="1:8" ht="14.25" customHeight="1" x14ac:dyDescent="0.25">
      <c r="A46" s="77"/>
      <c r="B46" s="78"/>
      <c r="C46" s="78"/>
      <c r="D46" s="77"/>
      <c r="E46" s="77"/>
      <c r="F46" s="77"/>
      <c r="G46" s="77"/>
      <c r="H46" s="77"/>
    </row>
    <row r="47" spans="1:8" x14ac:dyDescent="0.25">
      <c r="A47" s="79" t="s">
        <v>135</v>
      </c>
      <c r="B47" s="78"/>
      <c r="C47" s="78"/>
      <c r="D47" s="80"/>
      <c r="E47" s="80"/>
      <c r="F47" s="80"/>
      <c r="G47" s="80"/>
      <c r="H47" s="77"/>
    </row>
    <row r="48" spans="1:8" x14ac:dyDescent="0.25">
      <c r="A48" s="134" t="s">
        <v>51</v>
      </c>
      <c r="B48" s="120"/>
      <c r="C48" s="120"/>
      <c r="D48" s="121"/>
      <c r="E48" s="81" t="s">
        <v>52</v>
      </c>
      <c r="F48" s="81" t="s">
        <v>53</v>
      </c>
      <c r="G48" s="81" t="s">
        <v>115</v>
      </c>
      <c r="H48" s="82"/>
    </row>
    <row r="49" spans="1:8" x14ac:dyDescent="0.25">
      <c r="A49" s="134" t="s">
        <v>50</v>
      </c>
      <c r="B49" s="120"/>
      <c r="C49" s="120"/>
      <c r="D49" s="121"/>
      <c r="E49" s="81"/>
      <c r="F49" s="81"/>
      <c r="G49" s="81">
        <v>0</v>
      </c>
      <c r="H49" s="83"/>
    </row>
    <row r="50" spans="1:8" x14ac:dyDescent="0.25">
      <c r="A50" s="133" t="s">
        <v>8</v>
      </c>
      <c r="B50" s="125"/>
      <c r="C50" s="125"/>
      <c r="D50" s="126"/>
      <c r="E50" s="81"/>
      <c r="F50" s="81"/>
      <c r="G50" s="81">
        <f>SUM(G49:G49)</f>
        <v>0</v>
      </c>
      <c r="H50" s="84"/>
    </row>
    <row r="51" spans="1:8" x14ac:dyDescent="0.25">
      <c r="A51" s="85"/>
      <c r="B51" s="76"/>
      <c r="C51" s="76"/>
      <c r="D51" s="76"/>
      <c r="E51" s="86"/>
      <c r="F51" s="86"/>
      <c r="G51" s="86"/>
      <c r="H51" s="87"/>
    </row>
    <row r="52" spans="1:8" x14ac:dyDescent="0.25">
      <c r="A52" s="85"/>
      <c r="B52" s="76"/>
      <c r="C52" s="76"/>
      <c r="D52" s="76"/>
      <c r="E52" s="86"/>
      <c r="F52" s="86"/>
      <c r="G52" s="86"/>
      <c r="H52" s="77"/>
    </row>
    <row r="53" spans="1:8" x14ac:dyDescent="0.25">
      <c r="A53" s="79" t="s">
        <v>43</v>
      </c>
      <c r="B53" s="78"/>
      <c r="C53" s="78"/>
      <c r="D53" s="80"/>
      <c r="E53" s="80"/>
      <c r="F53" s="80"/>
      <c r="G53" s="80"/>
      <c r="H53" s="77"/>
    </row>
    <row r="54" spans="1:8" x14ac:dyDescent="0.25">
      <c r="A54" s="79" t="s">
        <v>44</v>
      </c>
      <c r="B54" s="78"/>
      <c r="C54" s="78"/>
      <c r="D54" s="80"/>
      <c r="E54" s="80"/>
      <c r="F54" s="80"/>
      <c r="G54" s="80"/>
      <c r="H54" s="77"/>
    </row>
    <row r="55" spans="1:8" ht="23.25" customHeight="1" x14ac:dyDescent="0.25">
      <c r="A55" s="134" t="s">
        <v>55</v>
      </c>
      <c r="B55" s="120"/>
      <c r="C55" s="120"/>
      <c r="D55" s="120"/>
      <c r="E55" s="121"/>
      <c r="F55" s="88" t="s">
        <v>53</v>
      </c>
      <c r="G55" s="89" t="s">
        <v>54</v>
      </c>
      <c r="H55" s="77"/>
    </row>
    <row r="56" spans="1:8" x14ac:dyDescent="0.25">
      <c r="A56" s="133"/>
      <c r="B56" s="125"/>
      <c r="C56" s="125"/>
      <c r="D56" s="125"/>
      <c r="E56" s="126"/>
      <c r="F56" s="81" t="s">
        <v>50</v>
      </c>
      <c r="G56" s="81">
        <v>0</v>
      </c>
      <c r="H56" s="77"/>
    </row>
    <row r="57" spans="1:8" x14ac:dyDescent="0.25">
      <c r="A57" s="85"/>
      <c r="B57" s="76"/>
      <c r="C57" s="76"/>
      <c r="D57" s="76"/>
      <c r="E57" s="76"/>
      <c r="F57" s="86"/>
      <c r="G57" s="86"/>
      <c r="H57" s="77"/>
    </row>
    <row r="58" spans="1:8" x14ac:dyDescent="0.25">
      <c r="A58" s="85"/>
      <c r="B58" s="76"/>
      <c r="C58" s="76"/>
      <c r="D58" s="76"/>
      <c r="E58" s="76"/>
      <c r="F58" s="86"/>
      <c r="G58" s="86"/>
      <c r="H58" s="77"/>
    </row>
    <row r="59" spans="1:8" x14ac:dyDescent="0.25">
      <c r="A59" s="85"/>
      <c r="B59" s="76"/>
      <c r="C59" s="76"/>
      <c r="D59" s="76"/>
      <c r="E59" s="76"/>
      <c r="F59" s="86"/>
      <c r="G59" s="86"/>
      <c r="H59" s="77"/>
    </row>
    <row r="60" spans="1:8" x14ac:dyDescent="0.25">
      <c r="A60" s="85"/>
      <c r="B60" s="76"/>
      <c r="C60" s="76"/>
      <c r="D60" s="76"/>
      <c r="E60" s="76"/>
      <c r="F60" s="86"/>
      <c r="G60" s="86"/>
      <c r="H60" s="77"/>
    </row>
    <row r="61" spans="1:8" x14ac:dyDescent="0.25">
      <c r="A61" s="85"/>
      <c r="B61" s="76"/>
      <c r="C61" s="76"/>
      <c r="D61" s="76"/>
      <c r="E61" s="76"/>
      <c r="F61" s="86"/>
      <c r="G61" s="86"/>
      <c r="H61" s="77"/>
    </row>
    <row r="62" spans="1:8" x14ac:dyDescent="0.25">
      <c r="A62" s="85"/>
      <c r="B62" s="76"/>
      <c r="C62" s="76"/>
      <c r="D62" s="76"/>
      <c r="E62" s="76"/>
      <c r="F62" s="86"/>
      <c r="G62" s="86"/>
      <c r="H62" s="77"/>
    </row>
    <row r="63" spans="1:8" x14ac:dyDescent="0.25">
      <c r="A63" s="90" t="s">
        <v>67</v>
      </c>
      <c r="B63" s="91"/>
      <c r="C63" s="91"/>
      <c r="D63" s="91"/>
      <c r="E63" s="91"/>
      <c r="F63" s="81"/>
      <c r="G63" s="81"/>
      <c r="H63" s="77"/>
    </row>
    <row r="64" spans="1:8" x14ac:dyDescent="0.25">
      <c r="A64" s="134" t="s">
        <v>68</v>
      </c>
      <c r="B64" s="138"/>
      <c r="C64" s="139" t="s">
        <v>69</v>
      </c>
      <c r="D64" s="138"/>
      <c r="E64" s="81" t="s">
        <v>70</v>
      </c>
      <c r="F64" s="81" t="s">
        <v>71</v>
      </c>
      <c r="G64" s="81" t="s">
        <v>72</v>
      </c>
      <c r="H64" s="77"/>
    </row>
    <row r="65" spans="1:8" x14ac:dyDescent="0.25">
      <c r="A65" s="134" t="s">
        <v>107</v>
      </c>
      <c r="B65" s="138"/>
      <c r="C65" s="139" t="s">
        <v>50</v>
      </c>
      <c r="D65" s="121"/>
      <c r="E65" s="103">
        <v>5</v>
      </c>
      <c r="F65" s="81" t="s">
        <v>50</v>
      </c>
      <c r="G65" s="81" t="s">
        <v>50</v>
      </c>
      <c r="H65" s="77"/>
    </row>
    <row r="66" spans="1:8" x14ac:dyDescent="0.25">
      <c r="A66" s="92"/>
      <c r="B66" s="93"/>
      <c r="C66" s="94"/>
      <c r="D66" s="95"/>
      <c r="E66" s="86"/>
      <c r="F66" s="86"/>
      <c r="G66" s="86"/>
      <c r="H66" s="77"/>
    </row>
    <row r="67" spans="1:8" x14ac:dyDescent="0.25">
      <c r="A67" s="135"/>
      <c r="B67" s="136"/>
      <c r="C67" s="136"/>
      <c r="D67" s="136"/>
      <c r="E67" s="136"/>
      <c r="F67" s="136"/>
      <c r="G67" s="136"/>
      <c r="H67" s="77"/>
    </row>
    <row r="68" spans="1:8" x14ac:dyDescent="0.25">
      <c r="A68" s="77"/>
      <c r="B68" s="78"/>
      <c r="C68" s="78"/>
      <c r="D68" s="77"/>
      <c r="E68" s="77"/>
      <c r="F68" s="96"/>
      <c r="G68" s="77"/>
      <c r="H68" s="77"/>
    </row>
    <row r="69" spans="1:8" x14ac:dyDescent="0.25">
      <c r="A69" s="79" t="s">
        <v>80</v>
      </c>
      <c r="B69" s="78"/>
      <c r="C69" s="78"/>
      <c r="D69" s="77"/>
      <c r="E69" s="77"/>
      <c r="F69" s="96"/>
      <c r="G69" s="77"/>
      <c r="H69" s="77"/>
    </row>
    <row r="70" spans="1:8" x14ac:dyDescent="0.25">
      <c r="A70" s="137" t="s">
        <v>131</v>
      </c>
      <c r="B70" s="136"/>
      <c r="C70" s="136"/>
      <c r="D70" s="136"/>
      <c r="E70" s="136"/>
      <c r="F70" s="136"/>
      <c r="G70" s="77"/>
      <c r="H70" s="77"/>
    </row>
    <row r="71" spans="1:8" x14ac:dyDescent="0.25">
      <c r="A71" s="140" t="s">
        <v>132</v>
      </c>
      <c r="B71" s="141"/>
      <c r="C71" s="141"/>
      <c r="D71" s="141"/>
      <c r="E71" s="141"/>
      <c r="F71" s="141"/>
      <c r="G71" s="141"/>
      <c r="H71" s="77"/>
    </row>
    <row r="72" spans="1:8" ht="31.5" customHeight="1" x14ac:dyDescent="0.25">
      <c r="A72" s="141"/>
      <c r="B72" s="141"/>
      <c r="C72" s="141"/>
      <c r="D72" s="141"/>
      <c r="E72" s="141"/>
      <c r="F72" s="141"/>
      <c r="G72" s="141"/>
      <c r="H72" s="77"/>
    </row>
    <row r="73" spans="1:8" x14ac:dyDescent="0.25">
      <c r="A73" s="97"/>
      <c r="B73" s="98"/>
      <c r="C73" s="98"/>
      <c r="D73" s="98"/>
      <c r="E73" s="98"/>
      <c r="F73" s="98"/>
      <c r="G73" s="77"/>
      <c r="H73" s="77"/>
    </row>
    <row r="74" spans="1:8" x14ac:dyDescent="0.25">
      <c r="A74" s="79" t="s">
        <v>73</v>
      </c>
      <c r="B74" s="99"/>
      <c r="C74" s="100"/>
      <c r="D74" s="101"/>
      <c r="E74" s="101"/>
      <c r="F74" s="79"/>
      <c r="G74" s="77"/>
      <c r="H74" s="77"/>
    </row>
    <row r="75" spans="1:8" x14ac:dyDescent="0.25">
      <c r="A75" s="79" t="s">
        <v>74</v>
      </c>
      <c r="B75" s="99"/>
      <c r="C75" s="100"/>
      <c r="D75" s="101"/>
      <c r="E75" s="79" t="s">
        <v>133</v>
      </c>
      <c r="F75" s="101"/>
      <c r="G75" s="77"/>
      <c r="H75" s="77"/>
    </row>
    <row r="76" spans="1:8" x14ac:dyDescent="0.25">
      <c r="A76" s="79" t="s">
        <v>108</v>
      </c>
      <c r="B76" s="99"/>
      <c r="C76" s="100"/>
      <c r="D76" s="101"/>
      <c r="E76" s="101"/>
      <c r="F76" s="101"/>
      <c r="G76" s="77"/>
      <c r="H76" s="77"/>
    </row>
    <row r="77" spans="1:8" x14ac:dyDescent="0.25">
      <c r="A77" s="80"/>
      <c r="B77" s="102"/>
      <c r="C77" s="78"/>
      <c r="D77" s="77"/>
      <c r="E77" s="77"/>
      <c r="F77" s="77"/>
      <c r="G77" s="77"/>
      <c r="H77" s="77"/>
    </row>
    <row r="78" spans="1:8" x14ac:dyDescent="0.25">
      <c r="A78" s="16" t="s">
        <v>75</v>
      </c>
    </row>
    <row r="79" spans="1:8" x14ac:dyDescent="0.25">
      <c r="A79" s="16" t="s">
        <v>76</v>
      </c>
    </row>
    <row r="80" spans="1:8" x14ac:dyDescent="0.25">
      <c r="A80" s="16" t="s">
        <v>134</v>
      </c>
    </row>
    <row r="81" spans="1:1" x14ac:dyDescent="0.25">
      <c r="A81" s="16" t="s">
        <v>77</v>
      </c>
    </row>
    <row r="82" spans="1:1" x14ac:dyDescent="0.25">
      <c r="A82" s="16"/>
    </row>
  </sheetData>
  <mergeCells count="38">
    <mergeCell ref="A71:G72"/>
    <mergeCell ref="A3:B3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17:B17"/>
    <mergeCell ref="A18:B18"/>
    <mergeCell ref="A20:B20"/>
    <mergeCell ref="A50:D50"/>
    <mergeCell ref="A55:E55"/>
    <mergeCell ref="A56:E56"/>
    <mergeCell ref="A48:D48"/>
    <mergeCell ref="A49:D49"/>
    <mergeCell ref="A67:G67"/>
    <mergeCell ref="A70:F70"/>
    <mergeCell ref="A64:B64"/>
    <mergeCell ref="A65:B65"/>
    <mergeCell ref="C64:D64"/>
    <mergeCell ref="C65:D65"/>
    <mergeCell ref="A4:B4"/>
    <mergeCell ref="A7:H7"/>
    <mergeCell ref="A36:B36"/>
    <mergeCell ref="A37:B37"/>
    <mergeCell ref="A41:H41"/>
    <mergeCell ref="A35:B35"/>
    <mergeCell ref="A29:B29"/>
    <mergeCell ref="A31:B31"/>
    <mergeCell ref="A32:B32"/>
    <mergeCell ref="A33:B33"/>
    <mergeCell ref="A34:B34"/>
    <mergeCell ref="A38:B38"/>
    <mergeCell ref="A39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2020-02-20T01:01:11Z</cp:lastPrinted>
  <dcterms:created xsi:type="dcterms:W3CDTF">2013-02-18T04:38:06Z</dcterms:created>
  <dcterms:modified xsi:type="dcterms:W3CDTF">2020-03-20T01:36:06Z</dcterms:modified>
</cp:coreProperties>
</file>