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1 - за 2019г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27" i="8" l="1"/>
  <c r="E27" i="8"/>
  <c r="G27" i="8"/>
  <c r="H27" i="8"/>
  <c r="G38" i="8"/>
  <c r="G37" i="8"/>
  <c r="H37" i="8"/>
  <c r="H41" i="8"/>
  <c r="F21" i="8"/>
  <c r="F8" i="8"/>
  <c r="E21" i="8"/>
  <c r="E8" i="8"/>
  <c r="H8" i="8"/>
  <c r="F26" i="8"/>
  <c r="E26" i="8"/>
  <c r="G26" i="8"/>
  <c r="H26" i="8"/>
  <c r="F29" i="8"/>
  <c r="E29" i="8"/>
  <c r="G31" i="8"/>
  <c r="G32" i="8"/>
  <c r="G33" i="8"/>
  <c r="G34" i="8"/>
  <c r="G29" i="8"/>
  <c r="H29" i="8"/>
  <c r="H42" i="8"/>
  <c r="G21" i="8"/>
  <c r="G18" i="8"/>
  <c r="G15" i="8"/>
  <c r="G12" i="8"/>
  <c r="E23" i="8"/>
  <c r="F23" i="8"/>
  <c r="D23" i="8"/>
  <c r="H23" i="8"/>
  <c r="D17" i="8"/>
  <c r="D10" i="8"/>
  <c r="D20" i="8"/>
  <c r="D4" i="8"/>
  <c r="D39" i="8"/>
  <c r="G23" i="8"/>
  <c r="G22" i="8"/>
  <c r="F22" i="8"/>
  <c r="E22" i="8"/>
  <c r="G20" i="8"/>
  <c r="G19" i="8"/>
  <c r="F20" i="8"/>
  <c r="F19" i="8"/>
  <c r="E20" i="8"/>
  <c r="E19" i="8"/>
  <c r="G17" i="8"/>
  <c r="G16" i="8"/>
  <c r="F17" i="8"/>
  <c r="F16" i="8"/>
  <c r="E17" i="8"/>
  <c r="E16" i="8"/>
  <c r="G14" i="8"/>
  <c r="G13" i="8"/>
  <c r="F14" i="8"/>
  <c r="F13" i="8"/>
  <c r="E14" i="8"/>
  <c r="E13" i="8"/>
  <c r="D14" i="8"/>
  <c r="C27" i="8"/>
  <c r="C26" i="8"/>
  <c r="C23" i="8"/>
  <c r="C22" i="8"/>
  <c r="C20" i="8"/>
  <c r="C19" i="8"/>
  <c r="C17" i="8"/>
  <c r="C16" i="8"/>
  <c r="C14" i="8"/>
  <c r="C13" i="8"/>
  <c r="C8" i="8"/>
  <c r="C10" i="8"/>
  <c r="C9" i="8"/>
  <c r="G25" i="8"/>
  <c r="G8" i="8"/>
  <c r="G35" i="8"/>
  <c r="G39" i="8"/>
  <c r="E35" i="8"/>
  <c r="E39" i="8"/>
  <c r="F35" i="8"/>
  <c r="F39" i="8"/>
  <c r="H39" i="8"/>
  <c r="H34" i="8"/>
  <c r="H33" i="8"/>
  <c r="H32" i="8"/>
  <c r="H31" i="8"/>
  <c r="D22" i="8"/>
  <c r="D19" i="8"/>
  <c r="D16" i="8"/>
  <c r="D13" i="8"/>
  <c r="D9" i="8"/>
  <c r="H40" i="8"/>
  <c r="G10" i="8"/>
  <c r="G9" i="8"/>
  <c r="H25" i="8"/>
  <c r="F10" i="8"/>
  <c r="F9" i="8"/>
  <c r="E10" i="8"/>
  <c r="E9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<sst xmlns="http://schemas.openxmlformats.org/spreadsheetml/2006/main" count="167" uniqueCount="145">
  <si>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</si>
  <si>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</si>
  <si>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</si>
  <si>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</si>
  <si>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</si>
  <si>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</si>
  <si>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</si>
  <si>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</si>
  <si>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</si>
  <si>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</si>
  <si>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</si>
  <si>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</si>
  <si>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</si>
  <si>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</si>
  <si>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</si>
  <si>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</si>
  <si>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</si>
  <si>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</si>
  <si>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</si>
  <si>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</si>
  <si>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</si>
  <si>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</si>
  <si>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</si>
  <si>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</si>
  <si>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</si>
  <si>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</si>
  <si>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</si>
  <si>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</si>
  <si>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</si>
  <si>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</si>
  <si>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</si>
  <si>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</si>
  <si>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</si>
  <si>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</si>
  <si>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</si>
  <si>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</si>
  <si>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</si>
  <si>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</si>
  <si>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</si>
  <si>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</si>
  <si>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</si>
  <si>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</si>
  <si>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</si>
  <si>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</si>
  <si>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</si>
  <si>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</si>
  <si>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</si>
  <si>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</si>
  <si>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</si>
  <si>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</si>
  <si>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</si>
  <si>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</si>
  <si>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</si>
  <si>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</si>
  <si>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</si>
  <si>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</si>
  <si>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</si>
  <si>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</si>
  <si>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</si>
  <si>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</si>
  <si>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</si>
  <si>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</si>
  <si>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</si>
  <si>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</si>
  <si>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</si>
  <si>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</si>
  <si>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</si>
  <si>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</si>
  <si>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</si>
  <si>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</si>
  <si>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</si>
  <si>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</si>
  <si>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</si>
  <si>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</si>
  <si>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</si>
  <si>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</si>
  <si>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</si>
  <si>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</si>
  <si>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</si>
  <si>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</si>
  <si>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ИСП.</t>
  </si>
  <si>
    <t>Произв. отдел - 222-03-88</t>
  </si>
  <si>
    <t>Санитар. отдел -222- 21- 60</t>
  </si>
  <si>
    <t>Договор управления</t>
  </si>
  <si>
    <t>Ленинского района -1"</t>
  </si>
  <si>
    <t>серия 25 № 002827459 от 30 июля 2007 года</t>
  </si>
  <si>
    <t>1.Сведения об Управляющей компании Ленинского района - 1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</si>
  <si>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</si>
  <si>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</si>
  <si>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</si>
  <si>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</si>
  <si>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</si>
  <si>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</si>
  <si>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</si>
  <si>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</si>
  <si>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</si>
  <si>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</si>
  <si>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</si>
  <si>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</si>
  <si>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</si>
  <si>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</si>
  <si>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</si>
  <si>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1.4 Вывоз и утилизация ТБО</t>
  </si>
  <si>
    <t>часть 4.</t>
  </si>
  <si>
    <t>№ 20А по ул. Тунгусской</t>
  </si>
  <si>
    <t>5 этажей</t>
  </si>
  <si>
    <t>1 подъезд</t>
  </si>
  <si>
    <t>Тунгусская, 20А</t>
  </si>
  <si>
    <t>ул.Тунгусская,8</t>
  </si>
  <si>
    <t>итого по дому: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</si>
  <si>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</si>
  <si>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</si>
  <si>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</si>
  <si>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</si>
  <si>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</si>
  <si>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</si>
  <si>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Всего: 346,5 кв.м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</si>
  <si>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</si>
  <si>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</si>
  <si>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</si>
  <si>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</si>
  <si>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</si>
  <si>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</si>
  <si>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прочие работы и услуги</t>
  </si>
  <si>
    <t>Ростелеком (Интернет провайдер)</t>
  </si>
  <si>
    <t>200 р/мес</t>
  </si>
  <si>
    <t>в т.ч. Услуги по управлению, налоги</t>
  </si>
  <si>
    <t xml:space="preserve">                       Отчет ООО "Управляющей компании Ленинского района-1"  за 2019 г.</t>
  </si>
  <si>
    <t>ООО " Восток Мегаполис"</t>
  </si>
  <si>
    <t>1100,80 кв.м</t>
  </si>
  <si>
    <t>50 чел.</t>
  </si>
  <si>
    <t>План по  статье "текущий ремонт" на 2020 год.</t>
  </si>
  <si>
    <t>переходящие остатки д/ср-в на конец  2019 г.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</si>
  <si>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</si>
  <si>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</si>
  <si>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1.Отчет об исполнении договора управления за 2019 г.(тыс.р.)</t>
  </si>
  <si>
    <t>3. Перечень работ, выполненных по статье " текущий ремонт"  в 2019 году.</t>
  </si>
  <si>
    <t>А.А. Тяптин</t>
  </si>
  <si>
    <t>Экономич. отдел - 220 -50- 87</t>
  </si>
  <si>
    <t>Предложение Управляющей компании: ремонт сиситемы электроснабжения. Выполнение работ возможно за счет дополнительного сбора средств на основании протокола общего собрания собственников.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</si>
  <si>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51/02     от     21.02.2020 г.                        </t>
    </r>
  </si>
  <si>
    <t xml:space="preserve">                 ООО "Управляющая компания Ленинского района -1"</t>
  </si>
  <si>
    <t>Тяптин Андрей Александрович</t>
  </si>
  <si>
    <t xml:space="preserve">Количество проживающих </t>
  </si>
  <si>
    <t xml:space="preserve">                                                                 01 октября  2009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</si>
</sst>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6" xfId="0" applyFont="1" applyBorder="1" applyAlignment="1"/>
    <xf numFmtId="2" fontId="3" fillId="0" borderId="1" xfId="0" applyNumberFormat="1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2" fontId="3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Border="1"/>
    <xf numFmtId="2" fontId="3" fillId="0" borderId="6" xfId="0" applyNumberFormat="1" applyFont="1" applyBorder="1"/>
    <xf numFmtId="2" fontId="9" fillId="0" borderId="1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9" fillId="0" borderId="2" xfId="0" applyNumberFormat="1" applyFont="1" applyFill="1" applyBorder="1" applyAlignment="1">
      <alignment horizontal="left"/>
    </xf>
    <xf numFmtId="2" fontId="9" fillId="0" borderId="6" xfId="0" applyNumberFormat="1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9" fillId="2" borderId="1" xfId="0" applyNumberFormat="1" applyFont="1" applyFill="1" applyBorder="1" applyAlignment="1"/>
    <xf numFmtId="2" fontId="9" fillId="2" borderId="7" xfId="0" applyNumberFormat="1" applyFont="1" applyFill="1" applyBorder="1" applyAlignment="1">
      <alignment wrapText="1"/>
    </xf>
    <xf numFmtId="2" fontId="9" fillId="2" borderId="5" xfId="0" applyNumberFormat="1" applyFont="1" applyFill="1" applyBorder="1" applyAlignment="1">
      <alignment wrapText="1"/>
    </xf>
    <xf numFmtId="2" fontId="9" fillId="2" borderId="6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/>
    <xf numFmtId="2" fontId="3" fillId="0" borderId="0" xfId="0" applyNumberFormat="1" applyFont="1" applyAlignment="1">
      <alignment horizontal="center"/>
    </xf>
    <xf numFmtId="2" fontId="12" fillId="0" borderId="0" xfId="0" applyNumberFormat="1" applyFont="1"/>
    <xf numFmtId="2" fontId="6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6" fillId="0" borderId="1" xfId="0" applyNumberFormat="1" applyFont="1" applyBorder="1" applyAlignment="1"/>
    <xf numFmtId="2" fontId="6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/>
    <xf numFmtId="2" fontId="0" fillId="0" borderId="0" xfId="0" applyNumberFormat="1" applyBorder="1" applyAlignment="1"/>
    <xf numFmtId="2" fontId="6" fillId="0" borderId="0" xfId="0" applyNumberFormat="1" applyFont="1" applyBorder="1" applyAlignment="1">
      <alignment horizontal="center"/>
    </xf>
    <xf numFmtId="2" fontId="12" fillId="0" borderId="1" xfId="0" applyNumberFormat="1" applyFont="1" applyBorder="1" applyAlignment="1"/>
    <xf numFmtId="2" fontId="4" fillId="0" borderId="1" xfId="0" applyNumberFormat="1" applyFont="1" applyBorder="1" applyAlignment="1"/>
    <xf numFmtId="2" fontId="0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16" fillId="0" borderId="0" xfId="0" applyNumberFormat="1" applyFont="1"/>
    <xf numFmtId="2" fontId="0" fillId="0" borderId="0" xfId="0" applyNumberFormat="1" applyAlignment="1">
      <alignment wrapText="1"/>
    </xf>
    <xf numFmtId="2" fontId="12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4" fillId="0" borderId="0" xfId="0" applyNumberFormat="1" applyFont="1"/>
    <xf numFmtId="0" fontId="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2" fontId="9" fillId="0" borderId="2" xfId="0" applyNumberFormat="1" applyFont="1" applyFill="1" applyBorder="1" applyAlignment="1"/>
    <xf numFmtId="2" fontId="4" fillId="0" borderId="6" xfId="0" applyNumberFormat="1" applyFont="1" applyBorder="1" applyAlignment="1"/>
    <xf numFmtId="2" fontId="3" fillId="0" borderId="2" xfId="0" applyNumberFormat="1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2" fontId="0" fillId="0" borderId="6" xfId="0" applyNumberFormat="1" applyBorder="1" applyAlignment="1"/>
    <xf numFmtId="2" fontId="9" fillId="0" borderId="2" xfId="0" applyNumberFormat="1" applyFont="1" applyFill="1" applyBorder="1" applyAlignment="1">
      <alignment horizontal="center"/>
    </xf>
    <xf numFmtId="2" fontId="0" fillId="0" borderId="5" xfId="0" applyNumberFormat="1" applyBorder="1" applyAlignment="1"/>
    <xf numFmtId="2" fontId="3" fillId="0" borderId="2" xfId="0" applyNumberFormat="1" applyFont="1" applyFill="1" applyBorder="1" applyAlignment="1">
      <alignment horizontal="left" wrapText="1"/>
    </xf>
    <xf numFmtId="2" fontId="3" fillId="0" borderId="6" xfId="0" applyNumberFormat="1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9" fillId="0" borderId="2" xfId="0" applyNumberFormat="1" applyFont="1" applyFill="1" applyBorder="1" applyAlignment="1">
      <alignment horizontal="left"/>
    </xf>
    <xf numFmtId="2" fontId="0" fillId="0" borderId="6" xfId="0" applyNumberFormat="1" applyBorder="1" applyAlignment="1">
      <alignment horizontal="left"/>
    </xf>
    <xf numFmtId="2" fontId="12" fillId="0" borderId="0" xfId="0" applyNumberFormat="1" applyFont="1" applyAlignment="1"/>
    <xf numFmtId="2" fontId="0" fillId="0" borderId="0" xfId="0" applyNumberFormat="1" applyAlignment="1"/>
    <xf numFmtId="2" fontId="9" fillId="2" borderId="5" xfId="0" applyNumberFormat="1" applyFont="1" applyFill="1" applyBorder="1" applyAlignment="1">
      <alignment wrapText="1"/>
    </xf>
    <xf numFmtId="2" fontId="0" fillId="2" borderId="6" xfId="0" applyNumberFormat="1" applyFill="1" applyBorder="1" applyAlignment="1">
      <alignment wrapText="1"/>
    </xf>
    <xf numFmtId="2" fontId="4" fillId="0" borderId="6" xfId="0" applyNumberFormat="1" applyFont="1" applyBorder="1" applyAlignment="1">
      <alignment horizontal="left"/>
    </xf>
    <xf numFmtId="2" fontId="3" fillId="0" borderId="2" xfId="0" applyNumberFormat="1" applyFont="1" applyFill="1" applyBorder="1" applyAlignment="1">
      <alignment horizontal="left"/>
    </xf>
    <xf numFmtId="2" fontId="9" fillId="0" borderId="5" xfId="0" applyNumberFormat="1" applyFont="1" applyFill="1" applyBorder="1" applyAlignment="1">
      <alignment horizontal="left"/>
    </xf>
    <xf numFmtId="2" fontId="3" fillId="0" borderId="5" xfId="0" applyNumberFormat="1" applyFont="1" applyFill="1" applyBorder="1" applyAlignment="1">
      <alignment horizontal="left"/>
    </xf>
    <xf numFmtId="2" fontId="6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2" fontId="6" fillId="0" borderId="2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6" fillId="0" borderId="2" xfId="0" applyNumberFormat="1" applyFont="1" applyBorder="1" applyAlignment="1"/>
    <xf numFmtId="2" fontId="3" fillId="0" borderId="2" xfId="0" applyNumberFormat="1" applyFont="1" applyBorder="1" applyAlignment="1">
      <alignment horizontal="center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18" workbookViewId="0">
      <selection sqref="A1:D47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127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11</v>
      </c>
      <c r="C3" s="22" t="s">
        <v>104</v>
      </c>
    </row>
    <row r="4" spans="1:4" ht="14.25" customHeight="1" x14ac:dyDescent="0.25">
      <c r="A4" s="20" t="s">
        <v>140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86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5" t="s">
        <v>141</v>
      </c>
      <c r="D8" s="145"/>
    </row>
    <row r="9" spans="1:4" s="3" customFormat="1" ht="12" customHeight="1" x14ac:dyDescent="0.25">
      <c r="A9" s="11" t="s">
        <v>1</v>
      </c>
      <c r="B9" s="12" t="s">
        <v>12</v>
      </c>
      <c r="C9" s="106" t="s">
        <v>142</v>
      </c>
      <c r="D9" s="107"/>
    </row>
    <row r="10" spans="1:4" s="3" customFormat="1" ht="24" customHeight="1" x14ac:dyDescent="0.25">
      <c r="A10" s="11" t="s">
        <v>2</v>
      </c>
      <c r="B10" s="13" t="s">
        <v>13</v>
      </c>
      <c r="C10" s="101" t="s">
        <v>85</v>
      </c>
      <c r="D10" s="102"/>
    </row>
    <row r="11" spans="1:4" s="3" customFormat="1" ht="15" customHeight="1" x14ac:dyDescent="0.25">
      <c r="A11" s="11" t="s">
        <v>3</v>
      </c>
      <c r="B11" s="12" t="s">
        <v>14</v>
      </c>
      <c r="C11" s="106" t="s">
        <v>15</v>
      </c>
      <c r="D11" s="107"/>
    </row>
    <row r="12" spans="1:4" s="3" customFormat="1" ht="15" customHeight="1" x14ac:dyDescent="0.25">
      <c r="A12" s="35" t="s">
        <v>4</v>
      </c>
      <c r="B12" s="36" t="s">
        <v>87</v>
      </c>
      <c r="C12" s="146" t="s">
        <v>88</v>
      </c>
      <c r="D12" s="146" t="s">
        <v>89</v>
      </c>
    </row>
    <row r="13" spans="1:4" s="3" customFormat="1" ht="15" customHeight="1" x14ac:dyDescent="0.25">
      <c r="A13" s="37"/>
      <c r="B13" s="38"/>
      <c r="C13" s="146" t="s">
        <v>90</v>
      </c>
      <c r="D13" s="146" t="s">
        <v>91</v>
      </c>
    </row>
    <row r="14" spans="1:4" s="3" customFormat="1" ht="15" customHeight="1" x14ac:dyDescent="0.25">
      <c r="A14" s="37"/>
      <c r="B14" s="38"/>
      <c r="C14" s="146" t="s">
        <v>92</v>
      </c>
      <c r="D14" s="146" t="s">
        <v>93</v>
      </c>
    </row>
    <row r="15" spans="1:4" s="3" customFormat="1" ht="15" customHeight="1" x14ac:dyDescent="0.25">
      <c r="A15" s="37"/>
      <c r="B15" s="38"/>
      <c r="C15" s="146" t="s">
        <v>94</v>
      </c>
      <c r="D15" s="146" t="s">
        <v>96</v>
      </c>
    </row>
    <row r="16" spans="1:4" s="3" customFormat="1" ht="15" customHeight="1" x14ac:dyDescent="0.25">
      <c r="A16" s="37"/>
      <c r="B16" s="38"/>
      <c r="C16" s="146" t="s">
        <v>95</v>
      </c>
      <c r="D16" s="146" t="s">
        <v>89</v>
      </c>
    </row>
    <row r="17" spans="1:4" s="3" customFormat="1" ht="15" customHeight="1" x14ac:dyDescent="0.25">
      <c r="A17" s="37"/>
      <c r="B17" s="38"/>
      <c r="C17" s="146" t="s">
        <v>97</v>
      </c>
      <c r="D17" s="146" t="s">
        <v>98</v>
      </c>
    </row>
    <row r="18" spans="1:4" s="3" customFormat="1" ht="15" customHeight="1" x14ac:dyDescent="0.25">
      <c r="A18" s="39"/>
      <c r="B18" s="40"/>
      <c r="C18" s="146" t="s">
        <v>99</v>
      </c>
      <c r="D18" s="146" t="s">
        <v>100</v>
      </c>
    </row>
    <row r="19" spans="1:4" s="3" customFormat="1" ht="14.25" customHeight="1" x14ac:dyDescent="0.25">
      <c r="A19" s="11" t="s">
        <v>5</v>
      </c>
      <c r="B19" s="12" t="s">
        <v>16</v>
      </c>
      <c r="C19" s="108" t="s">
        <v>101</v>
      </c>
      <c r="D19" s="109"/>
    </row>
    <row r="20" spans="1:4" s="3" customFormat="1" x14ac:dyDescent="0.25">
      <c r="A20" s="11" t="s">
        <v>6</v>
      </c>
      <c r="B20" s="12" t="s">
        <v>17</v>
      </c>
      <c r="C20" s="110" t="s">
        <v>53</v>
      </c>
      <c r="D20" s="111"/>
    </row>
    <row r="21" spans="1:4" s="3" customFormat="1" ht="16.5" customHeight="1" x14ac:dyDescent="0.25">
      <c r="A21" s="11" t="s">
        <v>7</v>
      </c>
      <c r="B21" s="12" t="s">
        <v>18</v>
      </c>
      <c r="C21" s="101" t="s">
        <v>19</v>
      </c>
      <c r="D21" s="102"/>
    </row>
    <row r="22" spans="1:4" s="3" customFormat="1" ht="16.5" customHeight="1" x14ac:dyDescent="0.25">
      <c r="A22" s="23"/>
      <c r="B22" s="24"/>
      <c r="C22" s="23"/>
      <c r="D22" s="23"/>
    </row>
    <row r="23" spans="1:4" s="5" customFormat="1" ht="15.75" customHeight="1" x14ac:dyDescent="0.25">
      <c r="A23" s="8" t="s">
        <v>20</v>
      </c>
      <c r="B23" s="15"/>
      <c r="C23" s="15"/>
      <c r="D23" s="15"/>
    </row>
    <row r="24" spans="1:4" s="5" customFormat="1" ht="15.75" customHeight="1" x14ac:dyDescent="0.25">
      <c r="A24" s="14"/>
      <c r="B24" s="15"/>
      <c r="C24" s="15"/>
      <c r="D24" s="15"/>
    </row>
    <row r="25" spans="1:4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03" t="s">
        <v>27</v>
      </c>
      <c r="B26" s="104"/>
      <c r="C26" s="104"/>
      <c r="D26" s="105"/>
    </row>
    <row r="27" spans="1:4" s="5" customFormat="1" ht="15" customHeight="1" x14ac:dyDescent="0.25">
      <c r="A27" s="27"/>
      <c r="B27" s="28"/>
      <c r="C27" s="28"/>
      <c r="D27" s="29"/>
    </row>
    <row r="28" spans="1:4" ht="13.5" customHeight="1" x14ac:dyDescent="0.25">
      <c r="A28" s="7">
        <v>1</v>
      </c>
      <c r="B28" s="6" t="s">
        <v>24</v>
      </c>
      <c r="C28" s="6" t="s">
        <v>25</v>
      </c>
      <c r="D28" s="6" t="s">
        <v>26</v>
      </c>
    </row>
    <row r="29" spans="1:4" x14ac:dyDescent="0.25">
      <c r="A29" s="18" t="s">
        <v>28</v>
      </c>
      <c r="B29" s="17"/>
      <c r="C29" s="48"/>
      <c r="D29" s="49"/>
    </row>
    <row r="30" spans="1:4" ht="12.75" customHeight="1" x14ac:dyDescent="0.25">
      <c r="A30" s="7">
        <v>1</v>
      </c>
      <c r="B30" s="6" t="s">
        <v>29</v>
      </c>
      <c r="C30" s="6" t="s">
        <v>30</v>
      </c>
      <c r="D30" s="6" t="s">
        <v>31</v>
      </c>
    </row>
    <row r="31" spans="1:4" x14ac:dyDescent="0.25">
      <c r="A31" s="18" t="s">
        <v>43</v>
      </c>
      <c r="B31" s="17"/>
      <c r="C31" s="10"/>
      <c r="D31" s="50"/>
    </row>
    <row r="32" spans="1:4" ht="13.5" customHeight="1" x14ac:dyDescent="0.25">
      <c r="A32" s="18" t="s">
        <v>44</v>
      </c>
      <c r="B32" s="17"/>
      <c r="C32" s="10"/>
      <c r="D32" s="50"/>
    </row>
    <row r="33" spans="1:4" ht="12" customHeight="1" x14ac:dyDescent="0.25">
      <c r="A33" s="7">
        <v>1</v>
      </c>
      <c r="B33" s="6" t="s">
        <v>128</v>
      </c>
      <c r="C33" s="6" t="s">
        <v>108</v>
      </c>
      <c r="D33" s="6" t="s">
        <v>32</v>
      </c>
    </row>
    <row r="34" spans="1:4" ht="13.5" customHeight="1" x14ac:dyDescent="0.25">
      <c r="A34" s="18" t="s">
        <v>33</v>
      </c>
      <c r="B34" s="17"/>
      <c r="C34" s="10"/>
      <c r="D34" s="50"/>
    </row>
    <row r="35" spans="1:4" x14ac:dyDescent="0.25">
      <c r="A35" s="7">
        <v>1</v>
      </c>
      <c r="B35" s="6" t="s">
        <v>34</v>
      </c>
      <c r="C35" s="6" t="s">
        <v>25</v>
      </c>
      <c r="D35" s="6" t="s">
        <v>26</v>
      </c>
    </row>
    <row r="36" spans="1:4" x14ac:dyDescent="0.25">
      <c r="A36" s="26"/>
      <c r="B36" s="10"/>
      <c r="C36" s="10"/>
      <c r="D36" s="50"/>
    </row>
    <row r="37" spans="1:4" x14ac:dyDescent="0.25">
      <c r="A37" s="4" t="s">
        <v>49</v>
      </c>
      <c r="B37" s="17"/>
      <c r="C37" s="10"/>
      <c r="D37" s="50"/>
    </row>
    <row r="38" spans="1:4" x14ac:dyDescent="0.25">
      <c r="A38" s="7">
        <v>1</v>
      </c>
      <c r="B38" s="6" t="s">
        <v>35</v>
      </c>
      <c r="C38" s="99">
        <v>1991</v>
      </c>
      <c r="D38" s="100"/>
    </row>
    <row r="39" spans="1:4" x14ac:dyDescent="0.25">
      <c r="A39" s="7">
        <v>2</v>
      </c>
      <c r="B39" s="6" t="s">
        <v>37</v>
      </c>
      <c r="C39" s="99" t="s">
        <v>105</v>
      </c>
      <c r="D39" s="100"/>
    </row>
    <row r="40" spans="1:4" ht="15" customHeight="1" x14ac:dyDescent="0.25">
      <c r="A40" s="7">
        <v>3</v>
      </c>
      <c r="B40" s="6" t="s">
        <v>38</v>
      </c>
      <c r="C40" s="99" t="s">
        <v>106</v>
      </c>
      <c r="D40" s="100"/>
    </row>
    <row r="41" spans="1:4" x14ac:dyDescent="0.25">
      <c r="A41" s="7">
        <v>4</v>
      </c>
      <c r="B41" s="6" t="s">
        <v>36</v>
      </c>
      <c r="C41" s="99" t="s">
        <v>54</v>
      </c>
      <c r="D41" s="100"/>
    </row>
    <row r="42" spans="1:4" x14ac:dyDescent="0.25">
      <c r="A42" s="7">
        <v>5</v>
      </c>
      <c r="B42" s="6" t="s">
        <v>39</v>
      </c>
      <c r="C42" s="99" t="s">
        <v>54</v>
      </c>
      <c r="D42" s="100"/>
    </row>
    <row r="43" spans="1:4" x14ac:dyDescent="0.25">
      <c r="A43" s="7">
        <v>6</v>
      </c>
      <c r="B43" s="6" t="s">
        <v>40</v>
      </c>
      <c r="C43" s="99" t="s">
        <v>129</v>
      </c>
      <c r="D43" s="100"/>
    </row>
    <row r="44" spans="1:4" ht="15" customHeight="1" x14ac:dyDescent="0.25">
      <c r="A44" s="7">
        <v>7</v>
      </c>
      <c r="B44" s="6" t="s">
        <v>41</v>
      </c>
      <c r="C44" s="99" t="s">
        <v>54</v>
      </c>
      <c r="D44" s="100"/>
    </row>
    <row r="45" spans="1:4" x14ac:dyDescent="0.25">
      <c r="A45" s="7">
        <v>8</v>
      </c>
      <c r="B45" s="6" t="s">
        <v>42</v>
      </c>
      <c r="C45" s="99" t="s">
        <v>116</v>
      </c>
      <c r="D45" s="100"/>
    </row>
    <row r="46" spans="1:4" x14ac:dyDescent="0.25">
      <c r="A46" s="7">
        <v>9</v>
      </c>
      <c r="B46" s="6" t="s">
        <v>143</v>
      </c>
      <c r="C46" s="99" t="s">
        <v>130</v>
      </c>
      <c r="D46" s="100"/>
    </row>
    <row r="47" spans="1:4" x14ac:dyDescent="0.25">
      <c r="A47" s="7">
        <v>10</v>
      </c>
      <c r="B47" s="6" t="s">
        <v>83</v>
      </c>
      <c r="C47" s="6" t="s">
        <v>144</v>
      </c>
      <c r="D47" s="43"/>
    </row>
    <row r="48" spans="1:4" ht="15" customHeight="1" x14ac:dyDescent="0.25">
      <c r="A48" s="4"/>
    </row>
    <row r="49" spans="1:1" x14ac:dyDescent="0.25">
      <c r="A49" s="4"/>
    </row>
    <row r="51" spans="1:1" ht="15" customHeight="1" x14ac:dyDescent="0.25"/>
  </sheetData>
  <mergeCells count="16">
    <mergeCell ref="C46:D46"/>
    <mergeCell ref="C43:D43"/>
    <mergeCell ref="C44:D44"/>
    <mergeCell ref="C45:D45"/>
    <mergeCell ref="C42:D42"/>
    <mergeCell ref="C9:D9"/>
    <mergeCell ref="C10:D10"/>
    <mergeCell ref="C11:D11"/>
    <mergeCell ref="C19:D19"/>
    <mergeCell ref="C20:D20"/>
    <mergeCell ref="C41:D41"/>
    <mergeCell ref="C21:D21"/>
    <mergeCell ref="A26:D26"/>
    <mergeCell ref="C38:D38"/>
    <mergeCell ref="C39:D39"/>
    <mergeCell ref="C40:D40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57" zoomScale="110" zoomScaleNormal="110" workbookViewId="0">
      <selection sqref="A1:H74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0" customWidth="1"/>
  </cols>
  <sheetData>
    <row r="1" spans="1:8" x14ac:dyDescent="0.25">
      <c r="A1" s="4" t="s">
        <v>112</v>
      </c>
      <c r="B1"/>
      <c r="C1" s="32"/>
      <c r="D1" s="32"/>
    </row>
    <row r="2" spans="1:8" ht="13.5" customHeight="1" x14ac:dyDescent="0.25">
      <c r="A2" s="4" t="s">
        <v>135</v>
      </c>
      <c r="B2"/>
      <c r="C2" s="32"/>
      <c r="D2" s="32"/>
    </row>
    <row r="3" spans="1:8" ht="56.25" customHeight="1" x14ac:dyDescent="0.25">
      <c r="A3" s="116" t="s">
        <v>60</v>
      </c>
      <c r="B3" s="117"/>
      <c r="C3" s="33" t="s">
        <v>61</v>
      </c>
      <c r="D3" s="30" t="s">
        <v>62</v>
      </c>
      <c r="E3" s="30" t="s">
        <v>63</v>
      </c>
      <c r="F3" s="30" t="s">
        <v>64</v>
      </c>
      <c r="G3" s="34" t="s">
        <v>65</v>
      </c>
      <c r="H3" s="30" t="s">
        <v>66</v>
      </c>
    </row>
    <row r="4" spans="1:8" ht="22.5" customHeight="1" x14ac:dyDescent="0.25">
      <c r="A4" s="123" t="s">
        <v>133</v>
      </c>
      <c r="B4" s="124"/>
      <c r="C4" s="33"/>
      <c r="D4" s="51">
        <f>D5+D6</f>
        <v>-95.7</v>
      </c>
      <c r="E4" s="30"/>
      <c r="F4" s="30"/>
      <c r="G4" s="34"/>
      <c r="H4" s="30"/>
    </row>
    <row r="5" spans="1:8" ht="18.75" customHeight="1" x14ac:dyDescent="0.25">
      <c r="A5" s="44" t="s">
        <v>113</v>
      </c>
      <c r="B5" s="45"/>
      <c r="C5" s="33"/>
      <c r="D5" s="51">
        <v>2</v>
      </c>
      <c r="E5" s="30"/>
      <c r="F5" s="30"/>
      <c r="G5" s="34"/>
      <c r="H5" s="30"/>
    </row>
    <row r="6" spans="1:8" ht="21.75" customHeight="1" x14ac:dyDescent="0.25">
      <c r="A6" s="44" t="s">
        <v>114</v>
      </c>
      <c r="B6" s="45"/>
      <c r="C6" s="33"/>
      <c r="D6" s="30">
        <v>-97.7</v>
      </c>
      <c r="E6" s="30"/>
      <c r="F6" s="30"/>
      <c r="G6" s="34"/>
      <c r="H6" s="30"/>
    </row>
    <row r="7" spans="1:8" ht="22.5" customHeight="1" x14ac:dyDescent="0.25">
      <c r="A7" s="125" t="s">
        <v>134</v>
      </c>
      <c r="B7" s="126"/>
      <c r="C7" s="126"/>
      <c r="D7" s="126"/>
      <c r="E7" s="126"/>
      <c r="F7" s="126"/>
      <c r="G7" s="126"/>
      <c r="H7" s="127"/>
    </row>
    <row r="8" spans="1:8" ht="17.25" customHeight="1" x14ac:dyDescent="0.25">
      <c r="A8" s="112" t="s">
        <v>67</v>
      </c>
      <c r="B8" s="118"/>
      <c r="C8" s="52">
        <f>C12+C15+C18+C21</f>
        <v>16.100000000000001</v>
      </c>
      <c r="D8" s="53">
        <v>-6.32</v>
      </c>
      <c r="E8" s="53">
        <f>E12+E15+E18+E21</f>
        <v>212.38</v>
      </c>
      <c r="F8" s="53">
        <f>F12+F15+F18+F21</f>
        <v>213.56</v>
      </c>
      <c r="G8" s="53">
        <f>G12+G15+G18+G21</f>
        <v>213.56</v>
      </c>
      <c r="H8" s="46">
        <f>F8-E8+D8</f>
        <v>-5.1399999999999935</v>
      </c>
    </row>
    <row r="9" spans="1:8" x14ac:dyDescent="0.25">
      <c r="A9" s="54" t="s">
        <v>68</v>
      </c>
      <c r="B9" s="55"/>
      <c r="C9" s="46">
        <f>C8-C10</f>
        <v>14.490000000000002</v>
      </c>
      <c r="D9" s="46">
        <f>D8-D10</f>
        <v>-5.6880000000000006</v>
      </c>
      <c r="E9" s="46">
        <f>E8-E10</f>
        <v>191.142</v>
      </c>
      <c r="F9" s="46">
        <f>F8-F10</f>
        <v>192.20400000000001</v>
      </c>
      <c r="G9" s="46">
        <f>G8-G10</f>
        <v>192.20400000000001</v>
      </c>
      <c r="H9" s="46">
        <f t="shared" ref="H9:H10" si="0">F9-E9+D9</f>
        <v>-4.6259999999999888</v>
      </c>
    </row>
    <row r="10" spans="1:8" x14ac:dyDescent="0.25">
      <c r="A10" s="114" t="s">
        <v>69</v>
      </c>
      <c r="B10" s="115"/>
      <c r="C10" s="46">
        <f>C8*10%</f>
        <v>1.6100000000000003</v>
      </c>
      <c r="D10" s="46">
        <f>D8*10%</f>
        <v>-0.63200000000000012</v>
      </c>
      <c r="E10" s="46">
        <f>E8*10%</f>
        <v>21.238</v>
      </c>
      <c r="F10" s="46">
        <f>F8*10%</f>
        <v>21.356000000000002</v>
      </c>
      <c r="G10" s="46">
        <f>G8*10%</f>
        <v>21.356000000000002</v>
      </c>
      <c r="H10" s="46">
        <f t="shared" si="0"/>
        <v>-0.51399999999999801</v>
      </c>
    </row>
    <row r="11" spans="1:8" ht="12.75" customHeight="1" x14ac:dyDescent="0.25">
      <c r="A11" s="119" t="s">
        <v>70</v>
      </c>
      <c r="B11" s="120"/>
      <c r="C11" s="120"/>
      <c r="D11" s="120"/>
      <c r="E11" s="120"/>
      <c r="F11" s="120"/>
      <c r="G11" s="120"/>
      <c r="H11" s="118"/>
    </row>
    <row r="12" spans="1:8" x14ac:dyDescent="0.25">
      <c r="A12" s="121" t="s">
        <v>51</v>
      </c>
      <c r="B12" s="122"/>
      <c r="C12" s="52">
        <v>5.75</v>
      </c>
      <c r="D12" s="53">
        <v>-2.2799999999999998</v>
      </c>
      <c r="E12" s="53">
        <v>75.849999999999994</v>
      </c>
      <c r="F12" s="53">
        <v>76.27</v>
      </c>
      <c r="G12" s="53">
        <f>F12</f>
        <v>76.27</v>
      </c>
      <c r="H12" s="46">
        <f t="shared" ref="H12:H23" si="1">F12-E12+D12</f>
        <v>-1.8599999999999981</v>
      </c>
    </row>
    <row r="13" spans="1:8" x14ac:dyDescent="0.25">
      <c r="A13" s="54" t="s">
        <v>68</v>
      </c>
      <c r="B13" s="55"/>
      <c r="C13" s="46">
        <f>C12-C14</f>
        <v>5.1749999999999998</v>
      </c>
      <c r="D13" s="46">
        <f>D12-D14</f>
        <v>-2.0519999999999996</v>
      </c>
      <c r="E13" s="46">
        <f t="shared" ref="E13:G13" si="2">E12-E14</f>
        <v>68.265000000000001</v>
      </c>
      <c r="F13" s="46">
        <f t="shared" si="2"/>
        <v>68.643000000000001</v>
      </c>
      <c r="G13" s="46">
        <f t="shared" si="2"/>
        <v>68.643000000000001</v>
      </c>
      <c r="H13" s="46">
        <f t="shared" si="1"/>
        <v>-1.6739999999999995</v>
      </c>
    </row>
    <row r="14" spans="1:8" x14ac:dyDescent="0.25">
      <c r="A14" s="114" t="s">
        <v>69</v>
      </c>
      <c r="B14" s="115"/>
      <c r="C14" s="46">
        <f>C12*10%</f>
        <v>0.57500000000000007</v>
      </c>
      <c r="D14" s="46">
        <f>D12*10%</f>
        <v>-0.22799999999999998</v>
      </c>
      <c r="E14" s="46">
        <f t="shared" ref="E14:G14" si="3">E12*10%</f>
        <v>7.585</v>
      </c>
      <c r="F14" s="46">
        <f t="shared" si="3"/>
        <v>7.6269999999999998</v>
      </c>
      <c r="G14" s="46">
        <f t="shared" si="3"/>
        <v>7.6269999999999998</v>
      </c>
      <c r="H14" s="46">
        <f t="shared" si="1"/>
        <v>-0.18600000000000017</v>
      </c>
    </row>
    <row r="15" spans="1:8" ht="23.25" customHeight="1" x14ac:dyDescent="0.25">
      <c r="A15" s="121" t="s">
        <v>45</v>
      </c>
      <c r="B15" s="122"/>
      <c r="C15" s="52">
        <v>3.51</v>
      </c>
      <c r="D15" s="53">
        <v>-1.43</v>
      </c>
      <c r="E15" s="53">
        <v>46.3</v>
      </c>
      <c r="F15" s="53">
        <v>46.81</v>
      </c>
      <c r="G15" s="53">
        <f>F15</f>
        <v>46.81</v>
      </c>
      <c r="H15" s="46">
        <f t="shared" si="1"/>
        <v>-0.91999999999999482</v>
      </c>
    </row>
    <row r="16" spans="1:8" x14ac:dyDescent="0.25">
      <c r="A16" s="54" t="s">
        <v>68</v>
      </c>
      <c r="B16" s="55"/>
      <c r="C16" s="46">
        <f>C15-C17</f>
        <v>3.1589999999999998</v>
      </c>
      <c r="D16" s="46">
        <f>D15-D17</f>
        <v>-1.2869999999999999</v>
      </c>
      <c r="E16" s="46">
        <f t="shared" ref="E16:G16" si="4">E15-E17</f>
        <v>41.669999999999995</v>
      </c>
      <c r="F16" s="46">
        <f t="shared" si="4"/>
        <v>42.129000000000005</v>
      </c>
      <c r="G16" s="46">
        <f t="shared" si="4"/>
        <v>42.129000000000005</v>
      </c>
      <c r="H16" s="46">
        <f t="shared" si="1"/>
        <v>-0.82799999999998963</v>
      </c>
    </row>
    <row r="17" spans="1:8" ht="15" customHeight="1" x14ac:dyDescent="0.25">
      <c r="A17" s="114" t="s">
        <v>69</v>
      </c>
      <c r="B17" s="115"/>
      <c r="C17" s="46">
        <f>C15*10%</f>
        <v>0.35099999999999998</v>
      </c>
      <c r="D17" s="46">
        <f>D15*10%</f>
        <v>-0.14299999999999999</v>
      </c>
      <c r="E17" s="46">
        <f>E15*10%</f>
        <v>4.63</v>
      </c>
      <c r="F17" s="46">
        <f>F15*10%</f>
        <v>4.681</v>
      </c>
      <c r="G17" s="46">
        <f>G15*10%</f>
        <v>4.681</v>
      </c>
      <c r="H17" s="46">
        <f t="shared" si="1"/>
        <v>-9.1999999999999832E-2</v>
      </c>
    </row>
    <row r="18" spans="1:8" ht="12" customHeight="1" x14ac:dyDescent="0.25">
      <c r="A18" s="121" t="s">
        <v>52</v>
      </c>
      <c r="B18" s="122"/>
      <c r="C18" s="56">
        <v>2.41</v>
      </c>
      <c r="D18" s="53">
        <v>-0.98</v>
      </c>
      <c r="E18" s="53">
        <v>31.79</v>
      </c>
      <c r="F18" s="53">
        <v>31.97</v>
      </c>
      <c r="G18" s="53">
        <f>F18</f>
        <v>31.97</v>
      </c>
      <c r="H18" s="46">
        <f t="shared" si="1"/>
        <v>-0.80000000000000027</v>
      </c>
    </row>
    <row r="19" spans="1:8" ht="13.5" customHeight="1" x14ac:dyDescent="0.25">
      <c r="A19" s="54" t="s">
        <v>68</v>
      </c>
      <c r="B19" s="55"/>
      <c r="C19" s="46">
        <f>C18-C20</f>
        <v>2.169</v>
      </c>
      <c r="D19" s="46">
        <f>D18-D20</f>
        <v>-0.88200000000000001</v>
      </c>
      <c r="E19" s="46">
        <f t="shared" ref="E19:G19" si="5">E18-E20</f>
        <v>28.610999999999997</v>
      </c>
      <c r="F19" s="46">
        <f t="shared" si="5"/>
        <v>28.773</v>
      </c>
      <c r="G19" s="46">
        <f t="shared" si="5"/>
        <v>28.773</v>
      </c>
      <c r="H19" s="46">
        <f t="shared" si="1"/>
        <v>-0.71999999999999742</v>
      </c>
    </row>
    <row r="20" spans="1:8" ht="12.75" customHeight="1" x14ac:dyDescent="0.25">
      <c r="A20" s="114" t="s">
        <v>69</v>
      </c>
      <c r="B20" s="115"/>
      <c r="C20" s="46">
        <f>C18*10%</f>
        <v>0.24100000000000002</v>
      </c>
      <c r="D20" s="46">
        <f>D18*10%</f>
        <v>-9.8000000000000004E-2</v>
      </c>
      <c r="E20" s="46">
        <f>E18*10%</f>
        <v>3.1790000000000003</v>
      </c>
      <c r="F20" s="46">
        <f>F18*10%</f>
        <v>3.1970000000000001</v>
      </c>
      <c r="G20" s="46">
        <f>G18*10%</f>
        <v>3.1970000000000001</v>
      </c>
      <c r="H20" s="46">
        <f t="shared" si="1"/>
        <v>-8.000000000000021E-2</v>
      </c>
    </row>
    <row r="21" spans="1:8" ht="14.25" customHeight="1" x14ac:dyDescent="0.25">
      <c r="A21" s="57" t="s">
        <v>102</v>
      </c>
      <c r="B21" s="58"/>
      <c r="C21" s="59">
        <v>4.43</v>
      </c>
      <c r="D21" s="46">
        <v>-1.63</v>
      </c>
      <c r="E21" s="46">
        <f>0.48+0.12+1.19+56.65</f>
        <v>58.44</v>
      </c>
      <c r="F21" s="46">
        <f>0.49+0.12+1.19+56.71</f>
        <v>58.51</v>
      </c>
      <c r="G21" s="53">
        <f>F21</f>
        <v>58.51</v>
      </c>
      <c r="H21" s="46">
        <f t="shared" si="1"/>
        <v>-1.5599999999999996</v>
      </c>
    </row>
    <row r="22" spans="1:8" ht="14.25" customHeight="1" x14ac:dyDescent="0.25">
      <c r="A22" s="54" t="s">
        <v>68</v>
      </c>
      <c r="B22" s="55"/>
      <c r="C22" s="46">
        <f>C21-C23</f>
        <v>3.9869999999999997</v>
      </c>
      <c r="D22" s="46">
        <f>D21-D23</f>
        <v>-1.4669999999999999</v>
      </c>
      <c r="E22" s="46">
        <f t="shared" ref="E22:G22" si="6">E21-E23</f>
        <v>52.595999999999997</v>
      </c>
      <c r="F22" s="46">
        <f t="shared" si="6"/>
        <v>52.658999999999999</v>
      </c>
      <c r="G22" s="46">
        <f t="shared" si="6"/>
        <v>52.658999999999999</v>
      </c>
      <c r="H22" s="46">
        <f t="shared" si="1"/>
        <v>-1.4039999999999975</v>
      </c>
    </row>
    <row r="23" spans="1:8" x14ac:dyDescent="0.25">
      <c r="A23" s="114" t="s">
        <v>69</v>
      </c>
      <c r="B23" s="115"/>
      <c r="C23" s="46">
        <f>C21*10%</f>
        <v>0.443</v>
      </c>
      <c r="D23" s="46">
        <f>D21*10%</f>
        <v>-0.16300000000000001</v>
      </c>
      <c r="E23" s="46">
        <f>E21*10%</f>
        <v>5.8440000000000003</v>
      </c>
      <c r="F23" s="46">
        <f>F21*10%</f>
        <v>5.851</v>
      </c>
      <c r="G23" s="46">
        <f>G21*10%</f>
        <v>5.851</v>
      </c>
      <c r="H23" s="46">
        <f t="shared" si="1"/>
        <v>-0.15600000000000033</v>
      </c>
    </row>
    <row r="24" spans="1:8" ht="9.75" customHeight="1" x14ac:dyDescent="0.25">
      <c r="A24" s="60"/>
      <c r="B24" s="61"/>
      <c r="C24" s="46"/>
      <c r="D24" s="46"/>
      <c r="E24" s="46"/>
      <c r="F24" s="46"/>
      <c r="G24" s="62"/>
      <c r="H24" s="46"/>
    </row>
    <row r="25" spans="1:8" ht="16.5" customHeight="1" x14ac:dyDescent="0.25">
      <c r="A25" s="112" t="s">
        <v>46</v>
      </c>
      <c r="B25" s="113"/>
      <c r="C25" s="59">
        <v>5.38</v>
      </c>
      <c r="D25" s="59">
        <v>-86.62</v>
      </c>
      <c r="E25" s="59">
        <v>70.97</v>
      </c>
      <c r="F25" s="59">
        <v>71.36</v>
      </c>
      <c r="G25" s="63">
        <f>G26+G27</f>
        <v>7.1360000000000001</v>
      </c>
      <c r="H25" s="46">
        <f t="shared" ref="H25:H34" si="7">F25-E25+D25+F25-G25</f>
        <v>-22.006000000000004</v>
      </c>
    </row>
    <row r="26" spans="1:8" ht="15" customHeight="1" x14ac:dyDescent="0.25">
      <c r="A26" s="64" t="s">
        <v>71</v>
      </c>
      <c r="B26" s="65"/>
      <c r="C26" s="46">
        <f>C25-C27</f>
        <v>4.8419999999999996</v>
      </c>
      <c r="D26" s="59">
        <v>-87.14</v>
      </c>
      <c r="E26" s="46">
        <f>E25-E27</f>
        <v>63.872999999999998</v>
      </c>
      <c r="F26" s="46">
        <f>F25-F27</f>
        <v>64.224000000000004</v>
      </c>
      <c r="G26" s="66">
        <f>G49</f>
        <v>0</v>
      </c>
      <c r="H26" s="46">
        <f t="shared" si="7"/>
        <v>-22.564999999999984</v>
      </c>
    </row>
    <row r="27" spans="1:8" ht="12.75" customHeight="1" x14ac:dyDescent="0.25">
      <c r="A27" s="114" t="s">
        <v>69</v>
      </c>
      <c r="B27" s="115"/>
      <c r="C27" s="46">
        <f>C25*10%</f>
        <v>0.53800000000000003</v>
      </c>
      <c r="D27" s="46">
        <v>0.52</v>
      </c>
      <c r="E27" s="46">
        <f>E25*10%</f>
        <v>7.0970000000000004</v>
      </c>
      <c r="F27" s="46">
        <f>F25*10%</f>
        <v>7.1360000000000001</v>
      </c>
      <c r="G27" s="46">
        <f>F27</f>
        <v>7.1360000000000001</v>
      </c>
      <c r="H27" s="46">
        <f t="shared" si="7"/>
        <v>0.55900000000000016</v>
      </c>
    </row>
    <row r="28" spans="1:8" ht="9" customHeight="1" x14ac:dyDescent="0.25">
      <c r="A28" s="60"/>
      <c r="B28" s="61"/>
      <c r="C28" s="46"/>
      <c r="D28" s="46"/>
      <c r="E28" s="46"/>
      <c r="F28" s="46"/>
      <c r="G28" s="46"/>
      <c r="H28" s="46"/>
    </row>
    <row r="29" spans="1:8" ht="12.75" customHeight="1" x14ac:dyDescent="0.25">
      <c r="A29" s="128" t="s">
        <v>117</v>
      </c>
      <c r="B29" s="134"/>
      <c r="C29" s="59"/>
      <c r="D29" s="59">
        <v>-4.76</v>
      </c>
      <c r="E29" s="59">
        <f>E31+E32+E33+E34</f>
        <v>16.41</v>
      </c>
      <c r="F29" s="59">
        <f>F31+F32+F33+F34</f>
        <v>16.46</v>
      </c>
      <c r="G29" s="59">
        <f>G31+G32+G33+G34</f>
        <v>16.46</v>
      </c>
      <c r="H29" s="46">
        <f t="shared" si="7"/>
        <v>-4.7099999999999991</v>
      </c>
    </row>
    <row r="30" spans="1:8" ht="12.75" customHeight="1" x14ac:dyDescent="0.25">
      <c r="A30" s="54" t="s">
        <v>118</v>
      </c>
      <c r="B30" s="67"/>
      <c r="C30" s="46"/>
      <c r="D30" s="46"/>
      <c r="E30" s="46"/>
      <c r="F30" s="46"/>
      <c r="G30" s="46"/>
      <c r="H30" s="46"/>
    </row>
    <row r="31" spans="1:8" ht="12.75" customHeight="1" x14ac:dyDescent="0.25">
      <c r="A31" s="135" t="s">
        <v>119</v>
      </c>
      <c r="B31" s="129"/>
      <c r="C31" s="46"/>
      <c r="D31" s="46">
        <v>-0.38</v>
      </c>
      <c r="E31" s="46">
        <v>0.71</v>
      </c>
      <c r="F31" s="46">
        <v>0.72</v>
      </c>
      <c r="G31" s="46">
        <f>F31</f>
        <v>0.72</v>
      </c>
      <c r="H31" s="46">
        <f t="shared" si="7"/>
        <v>-0.37</v>
      </c>
    </row>
    <row r="32" spans="1:8" ht="12.75" customHeight="1" x14ac:dyDescent="0.25">
      <c r="A32" s="135" t="s">
        <v>121</v>
      </c>
      <c r="B32" s="129"/>
      <c r="C32" s="46"/>
      <c r="D32" s="46">
        <v>-1.6</v>
      </c>
      <c r="E32" s="46">
        <v>3.45</v>
      </c>
      <c r="F32" s="46">
        <v>3.43</v>
      </c>
      <c r="G32" s="46">
        <f t="shared" ref="G32:G34" si="8">F32</f>
        <v>3.43</v>
      </c>
      <c r="H32" s="46">
        <f t="shared" si="7"/>
        <v>-1.62</v>
      </c>
    </row>
    <row r="33" spans="1:8" ht="12.75" customHeight="1" x14ac:dyDescent="0.25">
      <c r="A33" s="135" t="s">
        <v>122</v>
      </c>
      <c r="B33" s="129"/>
      <c r="C33" s="46"/>
      <c r="D33" s="46">
        <v>-2.46</v>
      </c>
      <c r="E33" s="46">
        <v>11.53</v>
      </c>
      <c r="F33" s="46">
        <v>11.59</v>
      </c>
      <c r="G33" s="46">
        <f t="shared" si="8"/>
        <v>11.59</v>
      </c>
      <c r="H33" s="46">
        <f t="shared" si="7"/>
        <v>-2.3999999999999986</v>
      </c>
    </row>
    <row r="34" spans="1:8" ht="12.75" customHeight="1" x14ac:dyDescent="0.25">
      <c r="A34" s="135" t="s">
        <v>120</v>
      </c>
      <c r="B34" s="129"/>
      <c r="C34" s="46"/>
      <c r="D34" s="46">
        <v>-0.32</v>
      </c>
      <c r="E34" s="46">
        <v>0.72</v>
      </c>
      <c r="F34" s="46">
        <v>0.72</v>
      </c>
      <c r="G34" s="46">
        <f t="shared" si="8"/>
        <v>0.72</v>
      </c>
      <c r="H34" s="46">
        <f t="shared" si="7"/>
        <v>-0.32</v>
      </c>
    </row>
    <row r="35" spans="1:8" ht="18.75" customHeight="1" x14ac:dyDescent="0.25">
      <c r="A35" s="128" t="s">
        <v>109</v>
      </c>
      <c r="B35" s="129"/>
      <c r="C35" s="46"/>
      <c r="D35" s="46"/>
      <c r="E35" s="46">
        <f>E8+E25+E29</f>
        <v>299.76000000000005</v>
      </c>
      <c r="F35" s="46">
        <f t="shared" ref="F35:G35" si="9">F8+F25+F29</f>
        <v>301.38</v>
      </c>
      <c r="G35" s="46">
        <f t="shared" si="9"/>
        <v>237.15600000000001</v>
      </c>
      <c r="H35" s="46"/>
    </row>
    <row r="36" spans="1:8" ht="18.75" customHeight="1" x14ac:dyDescent="0.25">
      <c r="A36" s="136" t="s">
        <v>123</v>
      </c>
      <c r="B36" s="129"/>
      <c r="C36" s="46"/>
      <c r="D36" s="46"/>
      <c r="E36" s="46"/>
      <c r="F36" s="46"/>
      <c r="G36" s="46"/>
      <c r="H36" s="46"/>
    </row>
    <row r="37" spans="1:8" ht="18.75" customHeight="1" x14ac:dyDescent="0.25">
      <c r="A37" s="136" t="s">
        <v>124</v>
      </c>
      <c r="B37" s="129"/>
      <c r="C37" s="46" t="s">
        <v>125</v>
      </c>
      <c r="D37" s="46">
        <v>2</v>
      </c>
      <c r="E37" s="46">
        <v>2.4</v>
      </c>
      <c r="F37" s="46">
        <v>2.4</v>
      </c>
      <c r="G37" s="46">
        <f>G38</f>
        <v>0.4</v>
      </c>
      <c r="H37" s="46">
        <f t="shared" ref="H37" si="10">F37-E37+D37+F37-G37</f>
        <v>4</v>
      </c>
    </row>
    <row r="38" spans="1:8" ht="18.75" customHeight="1" x14ac:dyDescent="0.25">
      <c r="A38" s="137" t="s">
        <v>126</v>
      </c>
      <c r="B38" s="129"/>
      <c r="C38" s="46"/>
      <c r="D38" s="46"/>
      <c r="E38" s="46">
        <v>0.4</v>
      </c>
      <c r="F38" s="46">
        <v>0.4</v>
      </c>
      <c r="G38" s="46">
        <f>F38</f>
        <v>0.4</v>
      </c>
      <c r="H38" s="46"/>
    </row>
    <row r="39" spans="1:8" ht="18.75" customHeight="1" x14ac:dyDescent="0.25">
      <c r="A39" s="132" t="s">
        <v>115</v>
      </c>
      <c r="B39" s="133"/>
      <c r="C39" s="68"/>
      <c r="D39" s="68">
        <f>D4</f>
        <v>-95.7</v>
      </c>
      <c r="E39" s="47">
        <f>E35+E37</f>
        <v>302.16000000000003</v>
      </c>
      <c r="F39" s="47">
        <f t="shared" ref="F39:G39" si="11">F35+F37</f>
        <v>303.77999999999997</v>
      </c>
      <c r="G39" s="47">
        <f t="shared" si="11"/>
        <v>237.55600000000001</v>
      </c>
      <c r="H39" s="69">
        <f>F39-E39+D39+F39-G39</f>
        <v>-27.85600000000008</v>
      </c>
    </row>
    <row r="40" spans="1:8" ht="23.25" customHeight="1" x14ac:dyDescent="0.25">
      <c r="A40" s="132" t="s">
        <v>132</v>
      </c>
      <c r="B40" s="132"/>
      <c r="C40" s="70"/>
      <c r="D40" s="70"/>
      <c r="E40" s="47"/>
      <c r="F40" s="47"/>
      <c r="G40" s="47"/>
      <c r="H40" s="47">
        <f>H41+H42</f>
        <v>-27.855999999999977</v>
      </c>
    </row>
    <row r="41" spans="1:8" ht="23.25" customHeight="1" x14ac:dyDescent="0.25">
      <c r="A41" s="71" t="s">
        <v>113</v>
      </c>
      <c r="B41" s="71"/>
      <c r="C41" s="70"/>
      <c r="D41" s="70"/>
      <c r="E41" s="47"/>
      <c r="F41" s="47"/>
      <c r="G41" s="47"/>
      <c r="H41" s="47">
        <f>H27+H37</f>
        <v>4.5590000000000002</v>
      </c>
    </row>
    <row r="42" spans="1:8" ht="23.25" customHeight="1" x14ac:dyDescent="0.25">
      <c r="A42" s="72" t="s">
        <v>114</v>
      </c>
      <c r="B42" s="73"/>
      <c r="C42" s="70"/>
      <c r="D42" s="70"/>
      <c r="E42" s="47"/>
      <c r="F42" s="47"/>
      <c r="G42" s="47"/>
      <c r="H42" s="47">
        <f>H8+H26+H29</f>
        <v>-32.414999999999978</v>
      </c>
    </row>
    <row r="43" spans="1:8" ht="13.5" customHeight="1" x14ac:dyDescent="0.25">
      <c r="A43" s="74"/>
      <c r="B43" s="75"/>
      <c r="C43" s="76"/>
      <c r="D43" s="76"/>
      <c r="E43" s="76"/>
      <c r="F43" s="76"/>
      <c r="G43" s="76"/>
      <c r="H43" s="76"/>
    </row>
    <row r="44" spans="1:8" ht="12.75" customHeight="1" x14ac:dyDescent="0.25">
      <c r="A44" s="74"/>
      <c r="B44" s="75"/>
      <c r="C44" s="76"/>
      <c r="D44" s="76"/>
      <c r="E44" s="76"/>
      <c r="F44" s="76"/>
      <c r="G44" s="76"/>
      <c r="H44" s="76"/>
    </row>
    <row r="45" spans="1:8" ht="14.25" customHeight="1" x14ac:dyDescent="0.25">
      <c r="A45" s="77"/>
      <c r="B45" s="78"/>
      <c r="C45" s="78"/>
      <c r="D45" s="77"/>
      <c r="E45" s="77"/>
      <c r="F45" s="77"/>
      <c r="G45" s="77"/>
      <c r="H45" s="77"/>
    </row>
    <row r="46" spans="1:8" x14ac:dyDescent="0.25">
      <c r="A46" s="79" t="s">
        <v>136</v>
      </c>
      <c r="B46" s="78"/>
      <c r="C46" s="78"/>
      <c r="D46" s="80"/>
      <c r="E46" s="80"/>
      <c r="F46" s="80"/>
      <c r="G46" s="80"/>
      <c r="H46" s="77"/>
    </row>
    <row r="47" spans="1:8" x14ac:dyDescent="0.25">
      <c r="A47" s="140" t="s">
        <v>55</v>
      </c>
      <c r="B47" s="115"/>
      <c r="C47" s="115"/>
      <c r="D47" s="142"/>
      <c r="E47" s="81" t="s">
        <v>56</v>
      </c>
      <c r="F47" s="81" t="s">
        <v>57</v>
      </c>
      <c r="G47" s="81" t="s">
        <v>110</v>
      </c>
      <c r="H47" s="82" t="s">
        <v>111</v>
      </c>
    </row>
    <row r="48" spans="1:8" x14ac:dyDescent="0.25">
      <c r="A48" s="143" t="s">
        <v>54</v>
      </c>
      <c r="B48" s="120"/>
      <c r="C48" s="120"/>
      <c r="D48" s="118"/>
      <c r="E48" s="81"/>
      <c r="F48" s="81"/>
      <c r="G48" s="81">
        <v>0</v>
      </c>
      <c r="H48" s="82"/>
    </row>
    <row r="49" spans="1:8" x14ac:dyDescent="0.25">
      <c r="A49" s="143" t="s">
        <v>8</v>
      </c>
      <c r="B49" s="120"/>
      <c r="C49" s="120"/>
      <c r="D49" s="118"/>
      <c r="E49" s="81"/>
      <c r="F49" s="81"/>
      <c r="G49" s="81">
        <v>0</v>
      </c>
      <c r="H49" s="82"/>
    </row>
    <row r="50" spans="1:8" x14ac:dyDescent="0.25">
      <c r="A50" s="79" t="s">
        <v>47</v>
      </c>
      <c r="B50" s="78"/>
      <c r="C50" s="78"/>
      <c r="D50" s="80"/>
      <c r="E50" s="80"/>
      <c r="F50" s="80"/>
      <c r="G50" s="80"/>
      <c r="H50" s="77"/>
    </row>
    <row r="51" spans="1:8" x14ac:dyDescent="0.25">
      <c r="A51" s="79" t="s">
        <v>48</v>
      </c>
      <c r="B51" s="78"/>
      <c r="C51" s="78"/>
      <c r="D51" s="80"/>
      <c r="E51" s="80"/>
      <c r="F51" s="80"/>
      <c r="G51" s="80"/>
      <c r="H51" s="77"/>
    </row>
    <row r="52" spans="1:8" ht="23.25" customHeight="1" x14ac:dyDescent="0.25">
      <c r="A52" s="140" t="s">
        <v>59</v>
      </c>
      <c r="B52" s="115"/>
      <c r="C52" s="115"/>
      <c r="D52" s="115"/>
      <c r="E52" s="142"/>
      <c r="F52" s="83" t="s">
        <v>57</v>
      </c>
      <c r="G52" s="84" t="s">
        <v>58</v>
      </c>
      <c r="H52" s="77"/>
    </row>
    <row r="53" spans="1:8" x14ac:dyDescent="0.25">
      <c r="A53" s="143"/>
      <c r="B53" s="120"/>
      <c r="C53" s="120"/>
      <c r="D53" s="120"/>
      <c r="E53" s="118"/>
      <c r="F53" s="81" t="s">
        <v>54</v>
      </c>
      <c r="G53" s="81"/>
      <c r="H53" s="77"/>
    </row>
    <row r="54" spans="1:8" x14ac:dyDescent="0.25">
      <c r="A54" s="85"/>
      <c r="B54" s="86"/>
      <c r="C54" s="86"/>
      <c r="D54" s="86"/>
      <c r="E54" s="86"/>
      <c r="F54" s="87"/>
      <c r="G54" s="87"/>
      <c r="H54" s="77"/>
    </row>
    <row r="55" spans="1:8" x14ac:dyDescent="0.25">
      <c r="A55" s="85"/>
      <c r="B55" s="86"/>
      <c r="C55" s="86"/>
      <c r="D55" s="86"/>
      <c r="E55" s="86"/>
      <c r="F55" s="87"/>
      <c r="G55" s="87"/>
      <c r="H55" s="77"/>
    </row>
    <row r="56" spans="1:8" x14ac:dyDescent="0.25">
      <c r="A56" s="88" t="s">
        <v>72</v>
      </c>
      <c r="B56" s="89"/>
      <c r="C56" s="89"/>
      <c r="D56" s="89"/>
      <c r="E56" s="89"/>
      <c r="F56" s="81"/>
      <c r="G56" s="81"/>
      <c r="H56" s="77"/>
    </row>
    <row r="57" spans="1:8" x14ac:dyDescent="0.25">
      <c r="A57" s="140" t="s">
        <v>73</v>
      </c>
      <c r="B57" s="141"/>
      <c r="C57" s="144" t="s">
        <v>74</v>
      </c>
      <c r="D57" s="141"/>
      <c r="E57" s="81" t="s">
        <v>75</v>
      </c>
      <c r="F57" s="81" t="s">
        <v>76</v>
      </c>
      <c r="G57" s="81" t="s">
        <v>77</v>
      </c>
      <c r="H57" s="77"/>
    </row>
    <row r="58" spans="1:8" x14ac:dyDescent="0.25">
      <c r="A58" s="140" t="s">
        <v>107</v>
      </c>
      <c r="B58" s="141"/>
      <c r="C58" s="144" t="s">
        <v>54</v>
      </c>
      <c r="D58" s="142"/>
      <c r="E58" s="98">
        <v>3</v>
      </c>
      <c r="F58" s="81" t="s">
        <v>54</v>
      </c>
      <c r="G58" s="81" t="s">
        <v>54</v>
      </c>
      <c r="H58" s="77"/>
    </row>
    <row r="59" spans="1:8" x14ac:dyDescent="0.25">
      <c r="A59" s="87"/>
      <c r="B59" s="90"/>
      <c r="C59" s="76"/>
      <c r="D59" s="75"/>
      <c r="E59" s="87"/>
      <c r="F59" s="87"/>
      <c r="G59" s="87"/>
      <c r="H59" s="77"/>
    </row>
    <row r="60" spans="1:8" x14ac:dyDescent="0.25">
      <c r="A60" s="87"/>
      <c r="B60" s="90"/>
      <c r="C60" s="76"/>
      <c r="D60" s="75"/>
      <c r="E60" s="87"/>
      <c r="F60" s="87"/>
      <c r="G60" s="87"/>
      <c r="H60" s="77"/>
    </row>
    <row r="61" spans="1:8" x14ac:dyDescent="0.25">
      <c r="A61" s="91"/>
      <c r="B61" s="92"/>
      <c r="C61" s="76"/>
      <c r="D61" s="75"/>
      <c r="E61" s="87"/>
      <c r="F61" s="87"/>
      <c r="G61" s="87"/>
      <c r="H61" s="77"/>
    </row>
    <row r="62" spans="1:8" x14ac:dyDescent="0.25">
      <c r="A62" s="91"/>
      <c r="B62" s="92"/>
      <c r="C62" s="76"/>
      <c r="D62" s="75"/>
      <c r="E62" s="87"/>
      <c r="F62" s="87"/>
      <c r="G62" s="87"/>
      <c r="H62" s="77"/>
    </row>
    <row r="63" spans="1:8" x14ac:dyDescent="0.25">
      <c r="A63" s="79" t="s">
        <v>103</v>
      </c>
      <c r="B63" s="78"/>
      <c r="C63" s="78"/>
      <c r="D63" s="77"/>
      <c r="E63" s="77"/>
      <c r="F63" s="93"/>
      <c r="G63" s="77"/>
      <c r="H63" s="77"/>
    </row>
    <row r="64" spans="1:8" x14ac:dyDescent="0.25">
      <c r="A64" s="130" t="s">
        <v>131</v>
      </c>
      <c r="B64" s="131"/>
      <c r="C64" s="131"/>
      <c r="D64" s="131"/>
      <c r="E64" s="131"/>
      <c r="F64" s="131"/>
      <c r="G64" s="131"/>
      <c r="H64" s="77"/>
    </row>
    <row r="65" spans="1:8" ht="48" customHeight="1" x14ac:dyDescent="0.25">
      <c r="A65" s="138" t="s">
        <v>139</v>
      </c>
      <c r="B65" s="139"/>
      <c r="C65" s="139"/>
      <c r="D65" s="139"/>
      <c r="E65" s="139"/>
      <c r="F65" s="139"/>
      <c r="G65" s="139"/>
      <c r="H65" s="77"/>
    </row>
    <row r="66" spans="1:8" ht="30.75" customHeight="1" x14ac:dyDescent="0.25">
      <c r="A66" s="94"/>
      <c r="B66" s="94"/>
      <c r="C66" s="94"/>
      <c r="D66" s="94"/>
      <c r="E66" s="94"/>
      <c r="F66" s="94"/>
      <c r="G66" s="94"/>
      <c r="H66" s="77"/>
    </row>
    <row r="67" spans="1:8" x14ac:dyDescent="0.25">
      <c r="A67" s="79" t="s">
        <v>78</v>
      </c>
      <c r="B67" s="95"/>
      <c r="C67" s="96"/>
      <c r="D67" s="97"/>
      <c r="E67" s="97"/>
      <c r="F67" s="97"/>
      <c r="G67" s="77"/>
      <c r="H67" s="77"/>
    </row>
    <row r="68" spans="1:8" x14ac:dyDescent="0.25">
      <c r="A68" s="79" t="s">
        <v>79</v>
      </c>
      <c r="B68" s="95"/>
      <c r="C68" s="96"/>
      <c r="D68" s="97"/>
      <c r="E68" s="79" t="s">
        <v>137</v>
      </c>
      <c r="F68" s="97"/>
      <c r="G68" s="77"/>
      <c r="H68" s="77"/>
    </row>
    <row r="69" spans="1:8" x14ac:dyDescent="0.25">
      <c r="A69" s="79" t="s">
        <v>84</v>
      </c>
      <c r="B69" s="95"/>
      <c r="C69" s="96"/>
      <c r="D69" s="97"/>
      <c r="E69" s="97"/>
      <c r="F69" s="97"/>
      <c r="G69" s="77"/>
      <c r="H69" s="77"/>
    </row>
    <row r="70" spans="1:8" x14ac:dyDescent="0.25">
      <c r="A70" s="19"/>
      <c r="B70" s="41"/>
      <c r="C70" s="42"/>
      <c r="D70" s="4"/>
      <c r="E70" s="4"/>
      <c r="F70" s="4"/>
    </row>
    <row r="71" spans="1:8" x14ac:dyDescent="0.25">
      <c r="A71" s="17" t="s">
        <v>80</v>
      </c>
    </row>
    <row r="72" spans="1:8" x14ac:dyDescent="0.25">
      <c r="A72" s="17" t="s">
        <v>81</v>
      </c>
    </row>
    <row r="73" spans="1:8" x14ac:dyDescent="0.25">
      <c r="A73" s="17" t="s">
        <v>138</v>
      </c>
    </row>
    <row r="74" spans="1:8" x14ac:dyDescent="0.25">
      <c r="A74" s="17" t="s">
        <v>82</v>
      </c>
    </row>
    <row r="75" spans="1:8" x14ac:dyDescent="0.25">
      <c r="A75" s="17"/>
    </row>
  </sheetData>
  <mergeCells count="37">
    <mergeCell ref="A65:G65"/>
    <mergeCell ref="A57:B57"/>
    <mergeCell ref="A58:B58"/>
    <mergeCell ref="A47:D47"/>
    <mergeCell ref="A48:D48"/>
    <mergeCell ref="C57:D57"/>
    <mergeCell ref="C58:D58"/>
    <mergeCell ref="A49:D49"/>
    <mergeCell ref="A52:E52"/>
    <mergeCell ref="A53:E53"/>
    <mergeCell ref="A35:B35"/>
    <mergeCell ref="A27:B27"/>
    <mergeCell ref="A64:G64"/>
    <mergeCell ref="A39:B39"/>
    <mergeCell ref="A40:B40"/>
    <mergeCell ref="A29:B29"/>
    <mergeCell ref="A31:B31"/>
    <mergeCell ref="A32:B32"/>
    <mergeCell ref="A33:B33"/>
    <mergeCell ref="A34:B34"/>
    <mergeCell ref="A36:B36"/>
    <mergeCell ref="A37:B37"/>
    <mergeCell ref="A38:B38"/>
    <mergeCell ref="A25:B25"/>
    <mergeCell ref="A23:B23"/>
    <mergeCell ref="A3:B3"/>
    <mergeCell ref="A8:B8"/>
    <mergeCell ref="A10:B10"/>
    <mergeCell ref="A11:H11"/>
    <mergeCell ref="A12:B12"/>
    <mergeCell ref="A14:B14"/>
    <mergeCell ref="A15:B15"/>
    <mergeCell ref="A17:B17"/>
    <mergeCell ref="A18:B18"/>
    <mergeCell ref="A20:B20"/>
    <mergeCell ref="A4:B4"/>
    <mergeCell ref="A7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2020-03-20T01:34:02Z</cp:lastPrinted>
  <dcterms:created xsi:type="dcterms:W3CDTF">2013-02-18T04:38:06Z</dcterms:created>
  <dcterms:modified xsi:type="dcterms:W3CDTF">2020-03-20T01:35:22Z</dcterms:modified>
</cp:coreProperties>
</file>