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2" i="8"/>
  <c r="H35"/>
  <c r="H36"/>
  <c r="H30"/>
  <c r="H29"/>
  <c r="H28"/>
  <c r="H27"/>
  <c r="H25"/>
  <c r="F25"/>
  <c r="E25"/>
  <c r="F8"/>
  <c r="G8"/>
  <c r="G31"/>
  <c r="F31"/>
  <c r="E31"/>
  <c r="E8"/>
  <c r="H8"/>
  <c r="F24"/>
  <c r="E24"/>
  <c r="H24"/>
  <c r="F23"/>
  <c r="E23"/>
  <c r="H23"/>
  <c r="H34"/>
  <c r="H32"/>
  <c r="H22"/>
  <c r="G18"/>
  <c r="G15"/>
  <c r="G12"/>
  <c r="C24"/>
  <c r="C23"/>
  <c r="C20"/>
  <c r="C19"/>
  <c r="C17"/>
  <c r="C16"/>
  <c r="F20"/>
  <c r="E20"/>
  <c r="D20"/>
  <c r="H20"/>
  <c r="F19"/>
  <c r="E19"/>
  <c r="D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  <c r="G20"/>
  <c r="G19"/>
  <c r="G17"/>
  <c r="G16"/>
  <c r="G14"/>
  <c r="G13"/>
  <c r="G10"/>
  <c r="G9"/>
  <c r="C14"/>
  <c r="C13"/>
  <c r="C10"/>
  <c r="C9"/>
  <c r="G42"/>
</calcChain>
</file>

<file path=xl/sharedStrings.xml><?xml version="1.0" encoding="utf-8"?>
<sst xmlns="http://schemas.openxmlformats.org/spreadsheetml/2006/main" count="161" uniqueCount="140">
  <si>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</si>
  <si>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</si>
  <si>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</si>
  <si>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</si>
  <si>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</si>
  <si>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</si>
  <si>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</si>
  <si>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</si>
  <si>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</si>
  <si>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</si>
  <si>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</si>
  <si>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</si>
  <si>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</si>
  <si>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</si>
  <si>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</si>
  <si>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</si>
  <si>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</si>
  <si>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</si>
  <si>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</si>
  <si>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</si>
  <si>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</si>
  <si>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</si>
  <si>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</si>
  <si>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</si>
  <si>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</si>
  <si>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</si>
  <si>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</si>
  <si>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</si>
  <si>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</si>
  <si>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</si>
  <si>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</si>
  <si>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</si>
  <si>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</si>
  <si>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</si>
  <si>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</si>
  <si>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</si>
  <si>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</si>
  <si>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</si>
  <si>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</si>
  <si>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</si>
  <si>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</si>
  <si>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</si>
  <si>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</si>
  <si>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</si>
  <si>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</si>
  <si>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</si>
  <si>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</si>
  <si>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</si>
  <si>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</si>
  <si>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</si>
  <si>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</si>
  <si>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</si>
  <si>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</si>
  <si>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</si>
  <si>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</si>
  <si>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</si>
  <si>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</si>
  <si>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</si>
  <si>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</si>
  <si>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</si>
  <si>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</si>
  <si>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</si>
  <si>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</si>
  <si>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</si>
  <si>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</si>
  <si>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</si>
  <si>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</si>
  <si>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</si>
  <si>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</si>
  <si>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</si>
  <si>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</si>
  <si>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</si>
  <si>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</si>
  <si>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</si>
  <si>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</si>
  <si>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</si>
  <si>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</si>
  <si>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</si>
  <si>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</si>
  <si>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</si>
  <si>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</si>
  <si>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</si>
  <si>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</si>
  <si>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</si>
  <si>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</si>
  <si>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</si>
  <si>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2-260-343</t>
  </si>
  <si>
    <t>1.4 Вывоз и утилизация ТБО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</si>
  <si>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</si>
  <si>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</si>
  <si>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Партизанский пр-кт, 34</t>
  </si>
  <si>
    <t>01.08.2007г.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</si>
  <si>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</si>
  <si>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</si>
  <si>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</si>
  <si>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</si>
  <si>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</si>
  <si>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</si>
  <si>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</si>
  <si>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</si>
  <si>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</si>
  <si>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</si>
  <si>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</si>
  <si>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</si>
  <si>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</si>
  <si>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</si>
  <si>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</si>
  <si>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</si>
  <si>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</si>
  <si>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34 по ул. Партизанский пр-кт</t>
  </si>
  <si>
    <t>789,90 м2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</si>
  <si>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</si>
  <si>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</si>
  <si>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</si>
  <si>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</si>
  <si>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</si>
  <si>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</si>
  <si>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</si>
  <si>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переходящие остатки д/ср-в на конец  2015 г.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</si>
  <si>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</si>
  <si>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</si>
  <si>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</si>
  <si>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Примечание: Указанный тариф действует с 01.05.2014г. Согласно постановлению №1520 от 21.11.2005г. В редакции постановлений №3811 от 26.12.2013г. И № 3294 от 18.03.2014г.</t>
  </si>
  <si>
    <t>всего: 273,4 кв.м</t>
  </si>
  <si>
    <t>5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</si>
  <si>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</si>
  <si>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</si>
  <si>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</si>
  <si>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</si>
  <si>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</si>
  <si>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</si>
  <si>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</si>
  <si>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</si>
  <si>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</si>
  <si>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</si>
  <si>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</si>
  <si>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</si>
  <si>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План по статье "текущий ремонт" на 2018 год</t>
  </si>
  <si>
    <t xml:space="preserve"> Предложение Управляющей компании:  косметический ремонт подъездов с ремонтом системы электроснабжения. Собственникам требуется  предоставить протокол общего собрания о проведении необходимых работ и представить в Управляющую компанию для формирования  плана текущего ремонта по дому № 34 по ул. Партизанский пр-кт на 2018 г.  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</si>
  <si>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 350/02 от 20.02.2018 г.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</si>
</sst>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164" fontId="0" fillId="0" borderId="0" xfId="0" applyNumberFormat="1"/>
    <xf numFmtId="164" fontId="6" fillId="0" borderId="0" xfId="0" applyNumberFormat="1" applyFont="1"/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4" fillId="2" borderId="0" xfId="0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5" xfId="0" applyFont="1" applyBorder="1" applyAlignment="1"/>
    <xf numFmtId="0" fontId="9" fillId="0" borderId="2" xfId="0" applyFont="1" applyFill="1" applyBorder="1" applyAlignment="1"/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2" fontId="9" fillId="0" borderId="1" xfId="0" applyNumberFormat="1" applyFont="1" applyFill="1" applyBorder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2" fontId="9" fillId="0" borderId="1" xfId="0" applyNumberFormat="1" applyFont="1" applyFill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109</v>
      </c>
    </row>
    <row r="4" spans="1:4" ht="14.25" customHeight="1">
      <c r="A4" s="22" t="s">
        <v>139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89</v>
      </c>
      <c r="D8" s="10"/>
    </row>
    <row r="9" spans="1:4" s="3" customFormat="1" ht="12" customHeight="1">
      <c r="A9" s="13" t="s">
        <v>1</v>
      </c>
      <c r="B9" s="14" t="s">
        <v>11</v>
      </c>
      <c r="C9" s="128" t="s">
        <v>12</v>
      </c>
      <c r="D9" s="129"/>
    </row>
    <row r="10" spans="1:4" s="3" customFormat="1" ht="24" customHeight="1">
      <c r="A10" s="13" t="s">
        <v>2</v>
      </c>
      <c r="B10" s="15" t="s">
        <v>13</v>
      </c>
      <c r="C10" s="130" t="s">
        <v>92</v>
      </c>
      <c r="D10" s="124"/>
    </row>
    <row r="11" spans="1:4" s="3" customFormat="1" ht="15" customHeight="1">
      <c r="A11" s="13" t="s">
        <v>3</v>
      </c>
      <c r="B11" s="14" t="s">
        <v>14</v>
      </c>
      <c r="C11" s="128" t="s">
        <v>15</v>
      </c>
      <c r="D11" s="129"/>
    </row>
    <row r="12" spans="1:4" s="3" customFormat="1" ht="19.5" customHeight="1">
      <c r="A12" s="131">
        <v>5</v>
      </c>
      <c r="B12" s="131" t="s">
        <v>93</v>
      </c>
      <c r="C12" s="70" t="s">
        <v>94</v>
      </c>
      <c r="D12" s="71" t="s">
        <v>95</v>
      </c>
    </row>
    <row r="13" spans="1:4" s="3" customFormat="1" ht="14.25" customHeight="1">
      <c r="A13" s="131"/>
      <c r="B13" s="131"/>
      <c r="C13" s="70" t="s">
        <v>96</v>
      </c>
      <c r="D13" s="71" t="s">
        <v>97</v>
      </c>
    </row>
    <row r="14" spans="1:4" s="3" customFormat="1">
      <c r="A14" s="131"/>
      <c r="B14" s="131"/>
      <c r="C14" s="70" t="s">
        <v>98</v>
      </c>
      <c r="D14" s="71" t="s">
        <v>99</v>
      </c>
    </row>
    <row r="15" spans="1:4" s="3" customFormat="1" ht="16.5" customHeight="1">
      <c r="A15" s="131"/>
      <c r="B15" s="131"/>
      <c r="C15" s="70" t="s">
        <v>100</v>
      </c>
      <c r="D15" s="71" t="s">
        <v>101</v>
      </c>
    </row>
    <row r="16" spans="1:4" s="3" customFormat="1" ht="16.5" customHeight="1">
      <c r="A16" s="131"/>
      <c r="B16" s="131"/>
      <c r="C16" s="70" t="s">
        <v>102</v>
      </c>
      <c r="D16" s="71" t="s">
        <v>103</v>
      </c>
    </row>
    <row r="17" spans="1:4" s="5" customFormat="1" ht="15.75" customHeight="1">
      <c r="A17" s="131"/>
      <c r="B17" s="131"/>
      <c r="C17" s="70" t="s">
        <v>104</v>
      </c>
      <c r="D17" s="71" t="s">
        <v>105</v>
      </c>
    </row>
    <row r="18" spans="1:4" s="5" customFormat="1" ht="15.75" customHeight="1">
      <c r="A18" s="131"/>
      <c r="B18" s="131"/>
      <c r="C18" s="72" t="s">
        <v>106</v>
      </c>
      <c r="D18" s="71" t="s">
        <v>107</v>
      </c>
    </row>
    <row r="19" spans="1:4" ht="21.75" customHeight="1">
      <c r="A19" s="13" t="s">
        <v>4</v>
      </c>
      <c r="B19" s="14" t="s">
        <v>16</v>
      </c>
      <c r="C19" s="132" t="s">
        <v>85</v>
      </c>
      <c r="D19" s="133"/>
    </row>
    <row r="20" spans="1:4" s="5" customFormat="1" ht="17.25" customHeight="1">
      <c r="A20" s="13" t="s">
        <v>5</v>
      </c>
      <c r="B20" s="14" t="s">
        <v>17</v>
      </c>
      <c r="C20" s="134" t="s">
        <v>49</v>
      </c>
      <c r="D20" s="135"/>
    </row>
    <row r="21" spans="1:4" s="5" customFormat="1" ht="15" customHeight="1">
      <c r="A21" s="13" t="s">
        <v>6</v>
      </c>
      <c r="B21" s="14" t="s">
        <v>18</v>
      </c>
      <c r="C21" s="130" t="s">
        <v>19</v>
      </c>
      <c r="D21" s="136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.75" customHeight="1">
      <c r="A26" s="125" t="s">
        <v>26</v>
      </c>
      <c r="B26" s="126"/>
      <c r="C26" s="126"/>
      <c r="D26" s="127"/>
    </row>
    <row r="27" spans="1:4" ht="12" customHeight="1">
      <c r="A27" s="67"/>
      <c r="B27" s="68"/>
      <c r="C27" s="68"/>
      <c r="D27" s="69"/>
    </row>
    <row r="28" spans="1:4" ht="13.5" customHeight="1">
      <c r="A28" s="7">
        <v>1</v>
      </c>
      <c r="B28" s="6" t="s">
        <v>108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73"/>
    </row>
    <row r="30" spans="1:4">
      <c r="A30" s="7">
        <v>1</v>
      </c>
      <c r="B30" s="6" t="s">
        <v>113</v>
      </c>
      <c r="C30" s="6" t="s">
        <v>24</v>
      </c>
      <c r="D30" s="6" t="s">
        <v>86</v>
      </c>
    </row>
    <row r="31" spans="1:4">
      <c r="A31" s="20" t="s">
        <v>40</v>
      </c>
      <c r="B31" s="19"/>
      <c r="C31" s="19"/>
      <c r="D31" s="74"/>
    </row>
    <row r="32" spans="1:4">
      <c r="A32" s="20" t="s">
        <v>41</v>
      </c>
      <c r="B32" s="19"/>
      <c r="C32" s="19"/>
      <c r="D32" s="74"/>
    </row>
    <row r="33" spans="1:4">
      <c r="A33" s="7">
        <v>1</v>
      </c>
      <c r="B33" s="6" t="s">
        <v>28</v>
      </c>
      <c r="C33" s="6" t="s">
        <v>114</v>
      </c>
      <c r="D33" s="6" t="s">
        <v>29</v>
      </c>
    </row>
    <row r="34" spans="1:4" ht="15" customHeight="1">
      <c r="A34" s="20" t="s">
        <v>30</v>
      </c>
      <c r="B34" s="19"/>
      <c r="C34" s="19"/>
      <c r="D34" s="75"/>
    </row>
    <row r="35" spans="1:4">
      <c r="A35" s="7">
        <v>1</v>
      </c>
      <c r="B35" s="6" t="s">
        <v>31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32</v>
      </c>
      <c r="C38" s="122">
        <v>1957</v>
      </c>
      <c r="D38" s="121"/>
    </row>
    <row r="39" spans="1:4">
      <c r="A39" s="7">
        <v>2</v>
      </c>
      <c r="B39" s="6" t="s">
        <v>34</v>
      </c>
      <c r="C39" s="122">
        <v>2</v>
      </c>
      <c r="D39" s="121"/>
    </row>
    <row r="40" spans="1:4">
      <c r="A40" s="7">
        <v>3</v>
      </c>
      <c r="B40" s="6" t="s">
        <v>35</v>
      </c>
      <c r="C40" s="122">
        <v>2</v>
      </c>
      <c r="D40" s="123"/>
    </row>
    <row r="41" spans="1:4" ht="15" customHeight="1">
      <c r="A41" s="7">
        <v>4</v>
      </c>
      <c r="B41" s="6" t="s">
        <v>33</v>
      </c>
      <c r="C41" s="122" t="s">
        <v>50</v>
      </c>
      <c r="D41" s="123"/>
    </row>
    <row r="42" spans="1:4">
      <c r="A42" s="7">
        <v>5</v>
      </c>
      <c r="B42" s="6" t="s">
        <v>36</v>
      </c>
      <c r="C42" s="122" t="s">
        <v>50</v>
      </c>
      <c r="D42" s="123"/>
    </row>
    <row r="43" spans="1:4">
      <c r="A43" s="7">
        <v>6</v>
      </c>
      <c r="B43" s="6" t="s">
        <v>37</v>
      </c>
      <c r="C43" s="122" t="s">
        <v>110</v>
      </c>
      <c r="D43" s="121"/>
    </row>
    <row r="44" spans="1:4" ht="15" customHeight="1">
      <c r="A44" s="7">
        <v>7</v>
      </c>
      <c r="B44" s="6" t="s">
        <v>38</v>
      </c>
      <c r="C44" s="122" t="s">
        <v>50</v>
      </c>
      <c r="D44" s="121"/>
    </row>
    <row r="45" spans="1:4">
      <c r="A45" s="7">
        <v>8</v>
      </c>
      <c r="B45" s="6" t="s">
        <v>39</v>
      </c>
      <c r="C45" s="122" t="s">
        <v>123</v>
      </c>
      <c r="D45" s="121"/>
    </row>
    <row r="46" spans="1:4">
      <c r="A46" s="7">
        <v>9</v>
      </c>
      <c r="B46" s="6" t="s">
        <v>115</v>
      </c>
      <c r="C46" s="122">
        <v>37</v>
      </c>
      <c r="D46" s="124"/>
    </row>
    <row r="47" spans="1:4">
      <c r="A47" s="7">
        <v>10</v>
      </c>
      <c r="B47" s="6" t="s">
        <v>84</v>
      </c>
      <c r="C47" s="120" t="s">
        <v>91</v>
      </c>
      <c r="D47" s="121"/>
    </row>
    <row r="48" spans="1:4">
      <c r="A48" s="4"/>
    </row>
    <row r="49" spans="1:4">
      <c r="A49" s="4"/>
    </row>
    <row r="51" spans="1:4">
      <c r="A51" s="76"/>
      <c r="B51" s="76"/>
      <c r="C51" s="40"/>
      <c r="D51" s="77"/>
    </row>
    <row r="52" spans="1:4">
      <c r="A52" s="76"/>
      <c r="B52" s="76"/>
      <c r="C52" s="40"/>
      <c r="D52" s="77"/>
    </row>
    <row r="53" spans="1:4">
      <c r="A53" s="76"/>
      <c r="B53" s="76"/>
      <c r="C53" s="40"/>
      <c r="D53" s="77"/>
    </row>
    <row r="54" spans="1:4">
      <c r="A54" s="76"/>
      <c r="B54" s="76"/>
      <c r="C54" s="40"/>
      <c r="D54" s="77"/>
    </row>
    <row r="55" spans="1:4">
      <c r="A55" s="76"/>
      <c r="B55" s="76"/>
      <c r="C55" s="39"/>
      <c r="D55" s="77"/>
    </row>
    <row r="56" spans="1:4">
      <c r="A56" s="76"/>
      <c r="B56" s="76"/>
      <c r="C56" s="78"/>
      <c r="D56" s="77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topLeftCell="A40" workbookViewId="0">
      <selection activeCell="K53" sqref="K53"/>
    </sheetView>
  </sheetViews>
  <sheetFormatPr defaultRowHeight="15"/>
  <cols>
    <col min="1" max="1" width="15.85546875" customWidth="1"/>
    <col min="2" max="2" width="13.42578125" style="30" customWidth="1"/>
    <col min="3" max="3" width="8.5703125" style="51" customWidth="1"/>
    <col min="4" max="4" width="8.28515625" style="61" customWidth="1"/>
    <col min="5" max="5" width="9" style="55" customWidth="1"/>
    <col min="6" max="6" width="9.7109375" customWidth="1"/>
    <col min="7" max="7" width="10.7109375" customWidth="1"/>
    <col min="8" max="8" width="10.85546875" customWidth="1"/>
  </cols>
  <sheetData>
    <row r="1" spans="1:10">
      <c r="A1" s="4" t="s">
        <v>121</v>
      </c>
      <c r="B1"/>
      <c r="C1" s="92"/>
      <c r="D1" s="92"/>
      <c r="E1"/>
    </row>
    <row r="2" spans="1:10" ht="13.5" customHeight="1">
      <c r="A2" s="4" t="s">
        <v>126</v>
      </c>
      <c r="B2"/>
      <c r="C2" s="92"/>
      <c r="D2" s="92"/>
      <c r="E2"/>
    </row>
    <row r="3" spans="1:10" ht="56.25" customHeight="1">
      <c r="A3" s="157" t="s">
        <v>57</v>
      </c>
      <c r="B3" s="158"/>
      <c r="C3" s="115" t="s">
        <v>58</v>
      </c>
      <c r="D3" s="29" t="s">
        <v>59</v>
      </c>
      <c r="E3" s="29" t="s">
        <v>60</v>
      </c>
      <c r="F3" s="29" t="s">
        <v>61</v>
      </c>
      <c r="G3" s="35" t="s">
        <v>62</v>
      </c>
      <c r="H3" s="29" t="s">
        <v>63</v>
      </c>
    </row>
    <row r="4" spans="1:10" ht="26.25" customHeight="1">
      <c r="A4" s="142" t="s">
        <v>127</v>
      </c>
      <c r="B4" s="143"/>
      <c r="C4" s="115"/>
      <c r="D4" s="29">
        <v>51.57</v>
      </c>
      <c r="E4" s="29"/>
      <c r="F4" s="29"/>
      <c r="G4" s="35"/>
      <c r="H4" s="29"/>
    </row>
    <row r="5" spans="1:10" ht="22.5" customHeight="1">
      <c r="A5" s="99" t="s">
        <v>119</v>
      </c>
      <c r="B5" s="98"/>
      <c r="C5" s="115"/>
      <c r="D5" s="29">
        <v>120.05</v>
      </c>
      <c r="E5" s="29"/>
      <c r="F5" s="29"/>
      <c r="G5" s="35"/>
      <c r="H5" s="29"/>
    </row>
    <row r="6" spans="1:10" ht="18.75" customHeight="1">
      <c r="A6" s="99" t="s">
        <v>120</v>
      </c>
      <c r="B6" s="98"/>
      <c r="C6" s="115"/>
      <c r="D6" s="58">
        <v>-68.48</v>
      </c>
      <c r="E6" s="29"/>
      <c r="F6" s="29"/>
      <c r="G6" s="35"/>
      <c r="H6" s="29"/>
    </row>
    <row r="7" spans="1:10" ht="24.75" customHeight="1">
      <c r="A7" s="144" t="s">
        <v>128</v>
      </c>
      <c r="B7" s="145"/>
      <c r="C7" s="145"/>
      <c r="D7" s="145"/>
      <c r="E7" s="145"/>
      <c r="F7" s="145"/>
      <c r="G7" s="145"/>
      <c r="H7" s="124"/>
    </row>
    <row r="8" spans="1:10" s="4" customFormat="1" ht="17.25" customHeight="1">
      <c r="A8" s="157" t="s">
        <v>64</v>
      </c>
      <c r="B8" s="158"/>
      <c r="C8" s="48">
        <v>12.75</v>
      </c>
      <c r="D8" s="79">
        <v>-66.739999999999995</v>
      </c>
      <c r="E8" s="79">
        <f>E12+E15+E18</f>
        <v>120.86000000000001</v>
      </c>
      <c r="F8" s="79">
        <f>F12+F15+F18</f>
        <v>117.51</v>
      </c>
      <c r="G8" s="79">
        <f>F8</f>
        <v>117.51</v>
      </c>
      <c r="H8" s="80">
        <f>F8-E8+D8</f>
        <v>-70.09</v>
      </c>
    </row>
    <row r="9" spans="1:10">
      <c r="A9" s="36" t="s">
        <v>65</v>
      </c>
      <c r="B9" s="37"/>
      <c r="C9" s="49">
        <f>C8-C10</f>
        <v>11.475</v>
      </c>
      <c r="D9" s="60">
        <v>-60.07</v>
      </c>
      <c r="E9" s="60">
        <f>E8-E10</f>
        <v>108.77400000000002</v>
      </c>
      <c r="F9" s="60">
        <f>F8-F10</f>
        <v>105.759</v>
      </c>
      <c r="G9" s="60">
        <f>G8-G10</f>
        <v>105.759</v>
      </c>
      <c r="H9" s="60">
        <f t="shared" ref="H9:H10" si="0">F9-E9+D9</f>
        <v>-63.085000000000015</v>
      </c>
    </row>
    <row r="10" spans="1:10">
      <c r="A10" s="154" t="s">
        <v>66</v>
      </c>
      <c r="B10" s="145"/>
      <c r="C10" s="49">
        <f>C8*10%</f>
        <v>1.2750000000000001</v>
      </c>
      <c r="D10" s="60">
        <v>-6.67</v>
      </c>
      <c r="E10" s="60">
        <f>E8*10%</f>
        <v>12.086000000000002</v>
      </c>
      <c r="F10" s="60">
        <f>F8*10%</f>
        <v>11.751000000000001</v>
      </c>
      <c r="G10" s="60">
        <f>G8*10%</f>
        <v>11.751000000000001</v>
      </c>
      <c r="H10" s="60">
        <f t="shared" si="0"/>
        <v>-7.0050000000000008</v>
      </c>
    </row>
    <row r="11" spans="1:10" ht="12.75" customHeight="1">
      <c r="A11" s="144" t="s">
        <v>67</v>
      </c>
      <c r="B11" s="166"/>
      <c r="C11" s="166"/>
      <c r="D11" s="166"/>
      <c r="E11" s="166"/>
      <c r="F11" s="166"/>
      <c r="G11" s="166"/>
      <c r="H11" s="167"/>
    </row>
    <row r="12" spans="1:10">
      <c r="A12" s="155" t="s">
        <v>48</v>
      </c>
      <c r="B12" s="156"/>
      <c r="C12" s="48">
        <v>5.65</v>
      </c>
      <c r="D12" s="59">
        <v>-31.25</v>
      </c>
      <c r="E12" s="59">
        <v>53.56</v>
      </c>
      <c r="F12" s="59">
        <v>52.07</v>
      </c>
      <c r="G12" s="59">
        <f>F12</f>
        <v>52.07</v>
      </c>
      <c r="H12" s="60">
        <f>F12-E12+D12</f>
        <v>-32.74</v>
      </c>
    </row>
    <row r="13" spans="1:10">
      <c r="A13" s="36" t="s">
        <v>65</v>
      </c>
      <c r="B13" s="37"/>
      <c r="C13" s="49">
        <f>C12-C14</f>
        <v>5.085</v>
      </c>
      <c r="D13" s="60">
        <v>-28.13</v>
      </c>
      <c r="E13" s="60">
        <f>E12-E14</f>
        <v>48.204000000000001</v>
      </c>
      <c r="F13" s="60">
        <f>F12-F14</f>
        <v>46.863</v>
      </c>
      <c r="G13" s="60">
        <f>G12-G14</f>
        <v>46.863</v>
      </c>
      <c r="H13" s="60">
        <f t="shared" ref="H13:H20" si="1">F13-E13+D13</f>
        <v>-29.471</v>
      </c>
    </row>
    <row r="14" spans="1:10">
      <c r="A14" s="154" t="s">
        <v>66</v>
      </c>
      <c r="B14" s="145"/>
      <c r="C14" s="49">
        <f>C12*10%</f>
        <v>0.56500000000000006</v>
      </c>
      <c r="D14" s="60">
        <v>-3.13</v>
      </c>
      <c r="E14" s="60">
        <f>E12*10%</f>
        <v>5.3560000000000008</v>
      </c>
      <c r="F14" s="60">
        <f>F12*10%</f>
        <v>5.2070000000000007</v>
      </c>
      <c r="G14" s="60">
        <f>G12*10%</f>
        <v>5.2070000000000007</v>
      </c>
      <c r="H14" s="60">
        <f t="shared" si="1"/>
        <v>-3.2789999999999999</v>
      </c>
    </row>
    <row r="15" spans="1:10" ht="23.25" customHeight="1">
      <c r="A15" s="155" t="s">
        <v>42</v>
      </c>
      <c r="B15" s="156"/>
      <c r="C15" s="48">
        <v>3.45</v>
      </c>
      <c r="D15" s="59">
        <v>-19.149999999999999</v>
      </c>
      <c r="E15" s="59">
        <v>32.700000000000003</v>
      </c>
      <c r="F15" s="59">
        <v>31.8</v>
      </c>
      <c r="G15" s="59">
        <f>F15</f>
        <v>31.8</v>
      </c>
      <c r="H15" s="60">
        <f t="shared" si="1"/>
        <v>-20.05</v>
      </c>
      <c r="J15" s="61"/>
    </row>
    <row r="16" spans="1:10">
      <c r="A16" s="36" t="s">
        <v>65</v>
      </c>
      <c r="B16" s="37"/>
      <c r="C16" s="49">
        <f>C15-C17</f>
        <v>3.105</v>
      </c>
      <c r="D16" s="60">
        <v>-17.239999999999998</v>
      </c>
      <c r="E16" s="60">
        <f>E15-E17</f>
        <v>29.430000000000003</v>
      </c>
      <c r="F16" s="60">
        <f>F15-F17</f>
        <v>28.62</v>
      </c>
      <c r="G16" s="60">
        <f>G15-G17</f>
        <v>28.62</v>
      </c>
      <c r="H16" s="60">
        <f t="shared" si="1"/>
        <v>-18.05</v>
      </c>
      <c r="J16" s="61"/>
    </row>
    <row r="17" spans="1:10" ht="15" customHeight="1">
      <c r="A17" s="154" t="s">
        <v>66</v>
      </c>
      <c r="B17" s="145"/>
      <c r="C17" s="49">
        <f>C15*10%</f>
        <v>0.34500000000000003</v>
      </c>
      <c r="D17" s="60">
        <v>-1.92</v>
      </c>
      <c r="E17" s="60">
        <f>E15*10%</f>
        <v>3.2700000000000005</v>
      </c>
      <c r="F17" s="60">
        <f>F15*10%</f>
        <v>3.18</v>
      </c>
      <c r="G17" s="60">
        <f>G15*10%</f>
        <v>3.18</v>
      </c>
      <c r="H17" s="60">
        <f t="shared" si="1"/>
        <v>-2.0100000000000002</v>
      </c>
      <c r="J17" s="61"/>
    </row>
    <row r="18" spans="1:10" ht="14.25" customHeight="1">
      <c r="A18" s="11" t="s">
        <v>87</v>
      </c>
      <c r="B18" s="38"/>
      <c r="C18" s="50">
        <v>3.65</v>
      </c>
      <c r="D18" s="60">
        <v>-16.350000000000001</v>
      </c>
      <c r="E18" s="60">
        <v>34.6</v>
      </c>
      <c r="F18" s="60">
        <v>33.64</v>
      </c>
      <c r="G18" s="60">
        <f>F18</f>
        <v>33.64</v>
      </c>
      <c r="H18" s="60">
        <f t="shared" si="1"/>
        <v>-17.310000000000002</v>
      </c>
    </row>
    <row r="19" spans="1:10" ht="14.25" customHeight="1">
      <c r="A19" s="36" t="s">
        <v>65</v>
      </c>
      <c r="B19" s="37"/>
      <c r="C19" s="49">
        <f>C18-C20</f>
        <v>3.2850000000000001</v>
      </c>
      <c r="D19" s="60">
        <f>D18-D20</f>
        <v>-14.715000000000002</v>
      </c>
      <c r="E19" s="60">
        <f>E18-E20</f>
        <v>31.14</v>
      </c>
      <c r="F19" s="60">
        <f>F18-F20</f>
        <v>30.276</v>
      </c>
      <c r="G19" s="60">
        <f>G18-G20</f>
        <v>30.276</v>
      </c>
      <c r="H19" s="60">
        <f t="shared" si="1"/>
        <v>-15.579000000000002</v>
      </c>
    </row>
    <row r="20" spans="1:10">
      <c r="A20" s="154" t="s">
        <v>66</v>
      </c>
      <c r="B20" s="145"/>
      <c r="C20" s="49">
        <f>C18*10%</f>
        <v>0.36499999999999999</v>
      </c>
      <c r="D20" s="60">
        <f>D18*10%</f>
        <v>-1.6350000000000002</v>
      </c>
      <c r="E20" s="60">
        <f>E18*10%</f>
        <v>3.4600000000000004</v>
      </c>
      <c r="F20" s="60">
        <f>F18*10%</f>
        <v>3.3640000000000003</v>
      </c>
      <c r="G20" s="60">
        <f>G18*10%</f>
        <v>3.3640000000000003</v>
      </c>
      <c r="H20" s="60">
        <f t="shared" si="1"/>
        <v>-1.7310000000000003</v>
      </c>
    </row>
    <row r="21" spans="1:10" s="3" customFormat="1" ht="12" customHeight="1">
      <c r="A21" s="97"/>
      <c r="B21" s="100"/>
      <c r="C21" s="101"/>
      <c r="D21" s="59"/>
      <c r="E21" s="102"/>
      <c r="F21" s="103"/>
      <c r="G21" s="36"/>
      <c r="H21" s="104"/>
    </row>
    <row r="22" spans="1:10" s="4" customFormat="1" ht="15" customHeight="1">
      <c r="A22" s="157" t="s">
        <v>43</v>
      </c>
      <c r="B22" s="158"/>
      <c r="C22" s="50">
        <v>5.09</v>
      </c>
      <c r="D22" s="80">
        <v>118.31</v>
      </c>
      <c r="E22" s="80">
        <v>48.25</v>
      </c>
      <c r="F22" s="80">
        <v>46.91</v>
      </c>
      <c r="G22" s="83">
        <f>G23+G24</f>
        <v>4.6900000000000004</v>
      </c>
      <c r="H22" s="80">
        <f>F22-E22+D22+F22-G22</f>
        <v>159.19</v>
      </c>
    </row>
    <row r="23" spans="1:10" s="4" customFormat="1" ht="18.75" customHeight="1">
      <c r="A23" s="81" t="s">
        <v>68</v>
      </c>
      <c r="B23" s="82"/>
      <c r="C23" s="50">
        <f>C22-C24</f>
        <v>4.5809999999999995</v>
      </c>
      <c r="D23" s="80">
        <v>120.05</v>
      </c>
      <c r="E23" s="80">
        <f>E22-E24</f>
        <v>43.424999999999997</v>
      </c>
      <c r="F23" s="80">
        <f>F22-F24</f>
        <v>42.218999999999994</v>
      </c>
      <c r="G23" s="84">
        <v>0</v>
      </c>
      <c r="H23" s="80">
        <f t="shared" ref="H23:H24" si="2">F23-E23+D23+F23-G23</f>
        <v>161.06299999999999</v>
      </c>
    </row>
    <row r="24" spans="1:10" ht="15.75" customHeight="1">
      <c r="A24" s="154" t="s">
        <v>66</v>
      </c>
      <c r="B24" s="145"/>
      <c r="C24" s="49">
        <f>C22*10%</f>
        <v>0.50900000000000001</v>
      </c>
      <c r="D24" s="60">
        <v>-1.74</v>
      </c>
      <c r="E24" s="60">
        <f>E22*10%</f>
        <v>4.8250000000000002</v>
      </c>
      <c r="F24" s="60">
        <f>F22*10%</f>
        <v>4.6909999999999998</v>
      </c>
      <c r="G24" s="60">
        <v>4.6900000000000004</v>
      </c>
      <c r="H24" s="80">
        <f t="shared" si="2"/>
        <v>-1.8730000000000011</v>
      </c>
    </row>
    <row r="25" spans="1:10" ht="15.75" customHeight="1">
      <c r="A25" s="137" t="s">
        <v>130</v>
      </c>
      <c r="B25" s="138"/>
      <c r="C25" s="49"/>
      <c r="D25" s="60"/>
      <c r="E25" s="80">
        <f>E27+E28+E29+E30</f>
        <v>36.989999999999995</v>
      </c>
      <c r="F25" s="80">
        <f>F27+F28+F29+F30</f>
        <v>31.25</v>
      </c>
      <c r="G25" s="83">
        <v>31.25</v>
      </c>
      <c r="H25" s="80">
        <f>F25-E25</f>
        <v>-5.7399999999999949</v>
      </c>
    </row>
    <row r="26" spans="1:10" ht="15.75" customHeight="1">
      <c r="A26" s="36" t="s">
        <v>131</v>
      </c>
      <c r="B26" s="118"/>
      <c r="C26" s="49"/>
      <c r="D26" s="60"/>
      <c r="E26" s="60"/>
      <c r="F26" s="60"/>
      <c r="G26" s="117"/>
      <c r="H26" s="80"/>
    </row>
    <row r="27" spans="1:10" ht="15.75" customHeight="1">
      <c r="A27" s="139" t="s">
        <v>132</v>
      </c>
      <c r="B27" s="140"/>
      <c r="C27" s="49"/>
      <c r="D27" s="60"/>
      <c r="E27" s="60">
        <v>2.08</v>
      </c>
      <c r="F27" s="60">
        <v>1.72</v>
      </c>
      <c r="G27" s="60">
        <v>1.72</v>
      </c>
      <c r="H27" s="80">
        <f t="shared" ref="H27:H30" si="3">F27-E27</f>
        <v>-0.3600000000000001</v>
      </c>
    </row>
    <row r="28" spans="1:10" ht="15.75" customHeight="1">
      <c r="A28" s="139" t="s">
        <v>134</v>
      </c>
      <c r="B28" s="140"/>
      <c r="C28" s="49"/>
      <c r="D28" s="60"/>
      <c r="E28" s="60">
        <v>9.64</v>
      </c>
      <c r="F28" s="60">
        <v>8.07</v>
      </c>
      <c r="G28" s="60">
        <v>8.07</v>
      </c>
      <c r="H28" s="80">
        <f t="shared" si="3"/>
        <v>-1.5700000000000003</v>
      </c>
    </row>
    <row r="29" spans="1:10" ht="15.75" customHeight="1">
      <c r="A29" s="139" t="s">
        <v>135</v>
      </c>
      <c r="B29" s="140"/>
      <c r="C29" s="49"/>
      <c r="D29" s="60"/>
      <c r="E29" s="60">
        <v>24.22</v>
      </c>
      <c r="F29" s="60">
        <v>20.68</v>
      </c>
      <c r="G29" s="60">
        <v>20.68</v>
      </c>
      <c r="H29" s="80">
        <f t="shared" si="3"/>
        <v>-3.5399999999999991</v>
      </c>
    </row>
    <row r="30" spans="1:10" ht="15.75" customHeight="1">
      <c r="A30" s="139" t="s">
        <v>133</v>
      </c>
      <c r="B30" s="140"/>
      <c r="C30" s="49"/>
      <c r="D30" s="60"/>
      <c r="E30" s="60">
        <v>1.05</v>
      </c>
      <c r="F30" s="60">
        <v>0.78</v>
      </c>
      <c r="G30" s="60">
        <v>0.78</v>
      </c>
      <c r="H30" s="80">
        <f t="shared" si="3"/>
        <v>-0.27</v>
      </c>
    </row>
    <row r="31" spans="1:10" s="3" customFormat="1">
      <c r="A31" s="96" t="s">
        <v>116</v>
      </c>
      <c r="B31" s="105"/>
      <c r="C31" s="48"/>
      <c r="D31" s="106"/>
      <c r="E31" s="48">
        <f>E8+E22+E25</f>
        <v>206.10000000000002</v>
      </c>
      <c r="F31" s="48">
        <f t="shared" ref="F31:G31" si="4">F8+F22+F25</f>
        <v>195.67000000000002</v>
      </c>
      <c r="G31" s="48">
        <f t="shared" si="4"/>
        <v>153.44999999999999</v>
      </c>
      <c r="H31" s="79"/>
      <c r="I31" s="108"/>
      <c r="J31" s="108"/>
    </row>
    <row r="32" spans="1:10" s="3" customFormat="1" ht="21" customHeight="1">
      <c r="A32" s="141" t="s">
        <v>117</v>
      </c>
      <c r="B32" s="159"/>
      <c r="C32" s="109"/>
      <c r="D32" s="109">
        <v>51.57</v>
      </c>
      <c r="E32" s="106"/>
      <c r="F32" s="106"/>
      <c r="G32" s="109"/>
      <c r="H32" s="101">
        <f>F31-E31+D32+F31-G31</f>
        <v>83.360000000000014</v>
      </c>
      <c r="I32" s="108"/>
      <c r="J32" s="108"/>
    </row>
    <row r="33" spans="1:8" ht="15" hidden="1" customHeight="1">
      <c r="A33" s="141" t="s">
        <v>118</v>
      </c>
      <c r="B33" s="141"/>
      <c r="C33" s="110"/>
      <c r="D33" s="110"/>
      <c r="E33" s="79"/>
      <c r="F33" s="48"/>
      <c r="G33" s="48"/>
      <c r="H33" s="111"/>
    </row>
    <row r="34" spans="1:8" ht="20.25" customHeight="1">
      <c r="A34" s="141" t="s">
        <v>129</v>
      </c>
      <c r="B34" s="141"/>
      <c r="C34" s="110"/>
      <c r="D34" s="110"/>
      <c r="E34" s="79"/>
      <c r="F34" s="48"/>
      <c r="G34" s="48"/>
      <c r="H34" s="79">
        <f>H35+H36</f>
        <v>83.359999999999985</v>
      </c>
    </row>
    <row r="35" spans="1:8" s="85" customFormat="1" ht="22.5" customHeight="1">
      <c r="A35" s="112" t="s">
        <v>119</v>
      </c>
      <c r="B35" s="112"/>
      <c r="C35" s="110"/>
      <c r="D35" s="119"/>
      <c r="E35" s="79"/>
      <c r="F35" s="48"/>
      <c r="G35" s="48"/>
      <c r="H35" s="79">
        <f>H23</f>
        <v>161.06299999999999</v>
      </c>
    </row>
    <row r="36" spans="1:8" ht="24" customHeight="1">
      <c r="A36" s="113" t="s">
        <v>120</v>
      </c>
      <c r="B36" s="114"/>
      <c r="C36" s="110"/>
      <c r="D36" s="110"/>
      <c r="E36" s="79"/>
      <c r="F36" s="48"/>
      <c r="G36" s="48"/>
      <c r="H36" s="79">
        <f>H8+H24+H25</f>
        <v>-77.703000000000003</v>
      </c>
    </row>
    <row r="37" spans="1:8" s="3" customFormat="1" ht="17.25" customHeight="1">
      <c r="A37" s="149"/>
      <c r="B37" s="150"/>
      <c r="C37" s="48"/>
      <c r="D37" s="106"/>
      <c r="E37" s="48"/>
      <c r="F37" s="48"/>
      <c r="G37" s="107"/>
      <c r="H37" s="79"/>
    </row>
    <row r="38" spans="1:8" ht="24.75" customHeight="1">
      <c r="A38" s="151" t="s">
        <v>122</v>
      </c>
      <c r="B38" s="152"/>
      <c r="C38" s="152"/>
      <c r="D38" s="152"/>
      <c r="E38" s="152"/>
      <c r="F38" s="152"/>
      <c r="G38" s="152"/>
      <c r="H38" s="152"/>
    </row>
    <row r="39" spans="1:8" ht="23.25" customHeight="1">
      <c r="A39" s="21" t="s">
        <v>136</v>
      </c>
      <c r="D39" s="62"/>
      <c r="E39" s="56"/>
      <c r="F39" s="23"/>
      <c r="G39" s="23"/>
    </row>
    <row r="40" spans="1:8">
      <c r="A40" s="153" t="s">
        <v>51</v>
      </c>
      <c r="B40" s="145"/>
      <c r="C40" s="145"/>
      <c r="D40" s="124"/>
      <c r="E40" s="32" t="s">
        <v>52</v>
      </c>
      <c r="F40" s="31" t="s">
        <v>53</v>
      </c>
      <c r="G40" s="31" t="s">
        <v>54</v>
      </c>
    </row>
    <row r="41" spans="1:8">
      <c r="A41" s="153" t="s">
        <v>50</v>
      </c>
      <c r="B41" s="145"/>
      <c r="C41" s="145"/>
      <c r="D41" s="124"/>
      <c r="E41" s="32"/>
      <c r="F41" s="31"/>
      <c r="G41" s="32"/>
    </row>
    <row r="42" spans="1:8" s="4" customFormat="1">
      <c r="A42" s="163" t="s">
        <v>7</v>
      </c>
      <c r="B42" s="164"/>
      <c r="C42" s="164"/>
      <c r="D42" s="158"/>
      <c r="E42" s="47"/>
      <c r="F42" s="46"/>
      <c r="G42" s="47">
        <f>SUM(G41:G41)</f>
        <v>0</v>
      </c>
    </row>
    <row r="43" spans="1:8">
      <c r="A43" s="21" t="s">
        <v>44</v>
      </c>
      <c r="D43" s="62"/>
      <c r="E43" s="56"/>
      <c r="F43" s="23"/>
      <c r="G43" s="23"/>
    </row>
    <row r="44" spans="1:8">
      <c r="A44" s="21" t="s">
        <v>45</v>
      </c>
      <c r="D44" s="62"/>
      <c r="E44" s="56"/>
      <c r="F44" s="23"/>
      <c r="G44" s="23"/>
    </row>
    <row r="45" spans="1:8" ht="23.25" customHeight="1">
      <c r="A45" s="153" t="s">
        <v>56</v>
      </c>
      <c r="B45" s="145"/>
      <c r="C45" s="145"/>
      <c r="D45" s="145"/>
      <c r="E45" s="124"/>
      <c r="F45" s="34" t="s">
        <v>53</v>
      </c>
      <c r="G45" s="33" t="s">
        <v>55</v>
      </c>
    </row>
    <row r="46" spans="1:8">
      <c r="A46" s="153" t="s">
        <v>50</v>
      </c>
      <c r="B46" s="145"/>
      <c r="C46" s="145"/>
      <c r="D46" s="145"/>
      <c r="E46" s="124"/>
      <c r="F46" s="31"/>
      <c r="G46" s="31">
        <v>0</v>
      </c>
    </row>
    <row r="47" spans="1:8">
      <c r="A47" s="41"/>
      <c r="B47" s="116"/>
      <c r="C47" s="116"/>
      <c r="D47" s="116"/>
      <c r="E47" s="116"/>
      <c r="F47" s="41"/>
      <c r="G47" s="41"/>
    </row>
    <row r="48" spans="1:8">
      <c r="A48" s="41"/>
      <c r="B48" s="116"/>
      <c r="C48" s="116"/>
      <c r="D48" s="116"/>
      <c r="E48" s="116"/>
      <c r="F48" s="41"/>
      <c r="G48" s="41"/>
    </row>
    <row r="49" spans="1:8">
      <c r="A49" s="39"/>
      <c r="B49" s="40"/>
      <c r="C49" s="52"/>
      <c r="D49" s="63"/>
      <c r="E49" s="52"/>
      <c r="F49" s="41"/>
      <c r="G49" s="41"/>
    </row>
    <row r="50" spans="1:8">
      <c r="A50" s="44" t="s">
        <v>69</v>
      </c>
      <c r="B50" s="45"/>
      <c r="C50" s="53"/>
      <c r="D50" s="64"/>
      <c r="E50" s="53"/>
      <c r="F50" s="31"/>
      <c r="G50" s="31"/>
    </row>
    <row r="51" spans="1:8">
      <c r="A51" s="153" t="s">
        <v>70</v>
      </c>
      <c r="B51" s="146"/>
      <c r="C51" s="122" t="s">
        <v>71</v>
      </c>
      <c r="D51" s="146"/>
      <c r="E51" s="32" t="s">
        <v>72</v>
      </c>
      <c r="F51" s="31" t="s">
        <v>73</v>
      </c>
      <c r="G51" s="31" t="s">
        <v>74</v>
      </c>
    </row>
    <row r="52" spans="1:8">
      <c r="A52" s="153" t="s">
        <v>90</v>
      </c>
      <c r="B52" s="146"/>
      <c r="C52" s="147" t="s">
        <v>50</v>
      </c>
      <c r="D52" s="148"/>
      <c r="E52" s="66" t="s">
        <v>124</v>
      </c>
      <c r="F52" s="31" t="s">
        <v>50</v>
      </c>
      <c r="G52" s="31" t="s">
        <v>50</v>
      </c>
    </row>
    <row r="53" spans="1:8">
      <c r="A53" s="42"/>
      <c r="B53" s="43"/>
      <c r="C53" s="54"/>
      <c r="D53" s="65"/>
      <c r="E53" s="57"/>
      <c r="F53" s="41"/>
      <c r="G53" s="41"/>
    </row>
    <row r="54" spans="1:8">
      <c r="A54" s="165"/>
      <c r="B54" s="165"/>
      <c r="C54" s="165"/>
      <c r="D54" s="165"/>
      <c r="E54" s="165"/>
      <c r="F54" s="165"/>
      <c r="G54" s="165"/>
    </row>
    <row r="55" spans="1:8">
      <c r="A55" s="21" t="s">
        <v>112</v>
      </c>
      <c r="D55"/>
      <c r="E55" s="92"/>
      <c r="F55" s="93"/>
      <c r="G55" s="92"/>
    </row>
    <row r="56" spans="1:8">
      <c r="A56" s="21" t="s">
        <v>137</v>
      </c>
      <c r="B56" s="94"/>
      <c r="C56" s="95"/>
      <c r="D56" s="21"/>
      <c r="E56" s="92"/>
      <c r="F56" s="93"/>
      <c r="G56" s="92"/>
    </row>
    <row r="57" spans="1:8" ht="53.25" customHeight="1">
      <c r="A57" s="160" t="s">
        <v>138</v>
      </c>
      <c r="B57" s="161"/>
      <c r="C57" s="161"/>
      <c r="D57" s="161"/>
      <c r="E57" s="161"/>
      <c r="F57" s="161"/>
      <c r="G57" s="161"/>
      <c r="H57" s="162"/>
    </row>
    <row r="60" spans="1:8">
      <c r="A60" s="4" t="s">
        <v>75</v>
      </c>
      <c r="B60" s="86"/>
      <c r="C60" s="87"/>
      <c r="D60" s="88"/>
      <c r="E60" s="89" t="s">
        <v>76</v>
      </c>
      <c r="F60" s="4"/>
    </row>
    <row r="61" spans="1:8">
      <c r="A61" s="4" t="s">
        <v>77</v>
      </c>
      <c r="B61" s="86"/>
      <c r="C61" s="87"/>
      <c r="D61" s="88"/>
      <c r="E61" s="89"/>
      <c r="F61" s="4"/>
    </row>
    <row r="62" spans="1:8">
      <c r="A62" s="4" t="s">
        <v>111</v>
      </c>
      <c r="B62" s="86"/>
      <c r="C62" s="87"/>
      <c r="D62" s="88"/>
      <c r="E62" s="89"/>
      <c r="F62" s="4"/>
    </row>
    <row r="64" spans="1:8">
      <c r="A64" s="22" t="s">
        <v>78</v>
      </c>
      <c r="B64" s="91"/>
    </row>
    <row r="65" spans="1:3">
      <c r="A65" s="90" t="s">
        <v>79</v>
      </c>
      <c r="B65" s="91"/>
      <c r="C65" s="51" t="s">
        <v>25</v>
      </c>
    </row>
    <row r="66" spans="1:3">
      <c r="A66" s="90" t="s">
        <v>80</v>
      </c>
      <c r="B66" s="91"/>
      <c r="C66" s="51" t="s">
        <v>81</v>
      </c>
    </row>
    <row r="67" spans="1:3">
      <c r="A67" s="90" t="s">
        <v>82</v>
      </c>
      <c r="B67" s="91"/>
      <c r="C67" s="51" t="s">
        <v>83</v>
      </c>
    </row>
  </sheetData>
  <mergeCells count="34">
    <mergeCell ref="A3:B3"/>
    <mergeCell ref="A8:B8"/>
    <mergeCell ref="A10:B10"/>
    <mergeCell ref="A11:H11"/>
    <mergeCell ref="A12:B12"/>
    <mergeCell ref="A57:H57"/>
    <mergeCell ref="A42:D42"/>
    <mergeCell ref="A45:E45"/>
    <mergeCell ref="A46:E46"/>
    <mergeCell ref="A41:D41"/>
    <mergeCell ref="A54:G54"/>
    <mergeCell ref="A51:B51"/>
    <mergeCell ref="A52:B52"/>
    <mergeCell ref="A34:B34"/>
    <mergeCell ref="A4:B4"/>
    <mergeCell ref="A7:H7"/>
    <mergeCell ref="C51:D51"/>
    <mergeCell ref="C52:D52"/>
    <mergeCell ref="A37:B37"/>
    <mergeCell ref="A38:H38"/>
    <mergeCell ref="A40:D40"/>
    <mergeCell ref="A14:B14"/>
    <mergeCell ref="A15:B15"/>
    <mergeCell ref="A17:B17"/>
    <mergeCell ref="A20:B20"/>
    <mergeCell ref="A22:B22"/>
    <mergeCell ref="A33:B33"/>
    <mergeCell ref="A24:B24"/>
    <mergeCell ref="A32:B32"/>
    <mergeCell ref="A25:B25"/>
    <mergeCell ref="A27:B27"/>
    <mergeCell ref="A28:B28"/>
    <mergeCell ref="A29:B29"/>
    <mergeCell ref="A30:B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2018-02-20T01:36:24Z</cp:lastPrinted>
  <dcterms:created xsi:type="dcterms:W3CDTF">2013-02-18T04:38:06Z</dcterms:created>
  <dcterms:modified xsi:type="dcterms:W3CDTF">2018-02-22T01:18:34Z</dcterms:modified>
</cp:coreProperties>
</file>