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6" i="8"/>
  <c r="H34"/>
  <c r="H33"/>
  <c r="H32"/>
  <c r="H31"/>
  <c r="H29"/>
  <c r="F29"/>
  <c r="E29"/>
  <c r="G9"/>
  <c r="G10"/>
  <c r="G23"/>
  <c r="G20"/>
  <c r="G17"/>
  <c r="G14"/>
  <c r="G47"/>
  <c r="F9"/>
  <c r="F35"/>
  <c r="E35"/>
  <c r="E9"/>
  <c r="H28"/>
  <c r="H38"/>
  <c r="H9"/>
  <c r="F27"/>
  <c r="E27"/>
  <c r="H27"/>
  <c r="H39"/>
  <c r="H37"/>
  <c r="F23"/>
  <c r="E23"/>
  <c r="F20"/>
  <c r="E20"/>
  <c r="F17"/>
  <c r="E17"/>
  <c r="F14"/>
  <c r="E14"/>
  <c r="F10"/>
  <c r="E10"/>
  <c r="D15"/>
  <c r="D14"/>
  <c r="D11"/>
  <c r="D10"/>
  <c r="C28"/>
  <c r="C27"/>
  <c r="D24"/>
  <c r="H24"/>
  <c r="H23"/>
  <c r="H22"/>
  <c r="H21"/>
  <c r="H20"/>
  <c r="H19"/>
  <c r="H16"/>
  <c r="H15"/>
  <c r="H14"/>
  <c r="H13"/>
  <c r="H11"/>
  <c r="H10"/>
  <c r="C24"/>
  <c r="C23"/>
  <c r="C21"/>
  <c r="C20"/>
  <c r="C18"/>
  <c r="C17"/>
  <c r="C15"/>
  <c r="C14"/>
  <c r="C11"/>
  <c r="C10"/>
  <c r="H18"/>
  <c r="D17"/>
  <c r="H17"/>
  <c r="G35"/>
  <c r="H36"/>
  <c r="H26"/>
</calcChain>
</file>

<file path=xl/sharedStrings.xml><?xml version="1.0" encoding="utf-8"?>
<sst xmlns="http://schemas.openxmlformats.org/spreadsheetml/2006/main" count="178" uniqueCount="147">
  <si>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</si>
  <si>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</si>
  <si>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</si>
  <si>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</si>
  <si>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</si>
  <si>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</si>
  <si>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</si>
  <si>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</si>
  <si>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</si>
  <si>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</si>
  <si>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</si>
  <si>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</si>
  <si>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</si>
  <si>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</si>
  <si>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</si>
  <si>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</si>
  <si>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</si>
  <si>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</si>
  <si>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</si>
  <si>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</si>
  <si>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</si>
  <si>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</si>
  <si>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</si>
  <si>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</si>
  <si>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</si>
  <si>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</si>
  <si>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</si>
  <si>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</si>
  <si>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</si>
  <si>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</si>
  <si>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</si>
  <si>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</si>
  <si>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</si>
  <si>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</si>
  <si>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</si>
  <si>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</si>
  <si>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</si>
  <si>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</si>
  <si>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</si>
  <si>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</si>
  <si>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</si>
  <si>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</si>
  <si>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</si>
  <si>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</si>
  <si>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</si>
  <si>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</si>
  <si>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</si>
  <si>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</si>
  <si>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</si>
  <si>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</si>
  <si>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</si>
  <si>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</si>
  <si>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</si>
  <si>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</si>
  <si>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</si>
  <si>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</si>
  <si>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</si>
  <si>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</si>
  <si>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</si>
  <si>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</si>
  <si>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</si>
  <si>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</si>
  <si>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</si>
  <si>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</si>
  <si>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</si>
  <si>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</si>
  <si>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</si>
  <si>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пер-к Академический, 2</t>
  </si>
  <si>
    <t>Договор управления</t>
  </si>
  <si>
    <t>01.11.2012г.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</si>
  <si>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</si>
  <si>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</si>
  <si>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</si>
  <si>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</si>
  <si>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</si>
  <si>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</si>
  <si>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</si>
  <si>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</si>
  <si>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</si>
  <si>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</si>
  <si>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</si>
  <si>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</si>
  <si>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</si>
  <si>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>1.4 Вывоз и утилизация ТБО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</si>
  <si>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</si>
  <si>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</si>
  <si>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</si>
  <si>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</si>
  <si>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</si>
  <si>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</si>
  <si>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</si>
  <si>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</si>
  <si>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</si>
  <si>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</si>
  <si>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</si>
  <si>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</si>
  <si>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</si>
  <si>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</si>
  <si>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</si>
  <si>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</si>
  <si>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</si>
  <si>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</si>
  <si>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</si>
  <si>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</si>
  <si>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</si>
  <si>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</si>
  <si>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Толстого, 25</t>
  </si>
  <si>
    <t>2-673-747</t>
  </si>
  <si>
    <t>№ 2  ул. Академический переулок</t>
  </si>
  <si>
    <t>ООО " Чистый двор"</t>
  </si>
  <si>
    <t>534,6 м2</t>
  </si>
  <si>
    <t>Часть 4</t>
  </si>
  <si>
    <t>ул. Тунгусская, 8</t>
  </si>
  <si>
    <t>ООО "Стройцентрприм"</t>
  </si>
  <si>
    <t>Количество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</si>
  <si>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</si>
  <si>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</si>
  <si>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</si>
  <si>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</si>
  <si>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</si>
  <si>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</si>
  <si>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</si>
  <si>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</si>
  <si>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исполнитель</t>
  </si>
  <si>
    <t>всего: 117,2  кв.м</t>
  </si>
  <si>
    <t xml:space="preserve"> Отчет ООО "Управляющей компании Ленинского района"  за период     2017 г.       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</si>
  <si>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</si>
  <si>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</si>
  <si>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</si>
  <si>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</si>
  <si>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</si>
  <si>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2.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</si>
  <si>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</si>
  <si>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</si>
  <si>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</si>
  <si>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</si>
  <si>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</si>
  <si>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</si>
  <si>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аврийный ремонт ХВС</t>
  </si>
  <si>
    <t>10 п.м</t>
  </si>
  <si>
    <t>ремонт ГВС</t>
  </si>
  <si>
    <t>Эра</t>
  </si>
  <si>
    <t>ремонт теплового узла</t>
  </si>
  <si>
    <t>санитарная вырубка деревьев</t>
  </si>
  <si>
    <t>Вертикаль</t>
  </si>
  <si>
    <t>План по статье "текущий ремонт" на 2018 год</t>
  </si>
  <si>
    <t>В связи с задолженностью по статье "текущий ремонт" планов на 2018 год нет. Необходимые работы возможно производить за счет дополнительного сбора средств на основании  решения общего собрания собственников. Предложение Управляющей компании - ремонт системы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</si>
</sst>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/>
    <xf numFmtId="0" fontId="18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0" fillId="0" borderId="1" xfId="0" applyBorder="1"/>
    <xf numFmtId="2" fontId="3" fillId="2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12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19" workbookViewId="0">
      <selection activeCell="E13" sqref="E13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ht="21.75" customHeight="1">
      <c r="A1" s="97" t="s">
        <v>125</v>
      </c>
      <c r="B1" s="98"/>
      <c r="C1" s="98"/>
      <c r="D1" s="98"/>
    </row>
    <row r="2" spans="1:4" ht="15" customHeight="1">
      <c r="A2" s="1" t="s">
        <v>45</v>
      </c>
      <c r="C2" s="3"/>
    </row>
    <row r="3" spans="1:4" ht="15.75">
      <c r="B3" s="3" t="s">
        <v>9</v>
      </c>
      <c r="C3" s="23" t="s">
        <v>108</v>
      </c>
    </row>
    <row r="4" spans="1:4" ht="14.25" customHeight="1">
      <c r="A4" s="21" t="s">
        <v>126</v>
      </c>
      <c r="C4" s="3"/>
    </row>
    <row r="5" spans="1:4" ht="15" customHeight="1">
      <c r="A5" s="3" t="s">
        <v>7</v>
      </c>
      <c r="C5" s="3"/>
    </row>
    <row r="6" spans="1:4" s="22" customFormat="1" ht="12.75" customHeight="1">
      <c r="A6" s="3" t="s">
        <v>46</v>
      </c>
      <c r="C6" s="20"/>
    </row>
    <row r="7" spans="1:4" s="22" customFormat="1" ht="12.75" customHeight="1">
      <c r="A7" s="4"/>
      <c r="B7"/>
      <c r="C7"/>
      <c r="D7"/>
    </row>
    <row r="8" spans="1:4" s="2" customFormat="1" ht="15" customHeight="1">
      <c r="A8" s="12" t="s">
        <v>0</v>
      </c>
      <c r="B8" s="13" t="s">
        <v>8</v>
      </c>
      <c r="C8" s="26" t="s">
        <v>43</v>
      </c>
      <c r="D8" s="9"/>
    </row>
    <row r="9" spans="1:4" s="2" customFormat="1" ht="12" customHeight="1">
      <c r="A9" s="12" t="s">
        <v>1</v>
      </c>
      <c r="B9" s="13" t="s">
        <v>10</v>
      </c>
      <c r="C9" s="99" t="s">
        <v>11</v>
      </c>
      <c r="D9" s="100"/>
    </row>
    <row r="10" spans="1:4" s="2" customFormat="1" ht="24" customHeight="1">
      <c r="A10" s="12" t="s">
        <v>2</v>
      </c>
      <c r="B10" s="14" t="s">
        <v>90</v>
      </c>
      <c r="C10" s="101" t="s">
        <v>88</v>
      </c>
      <c r="D10" s="102"/>
    </row>
    <row r="11" spans="1:4" s="2" customFormat="1" ht="15" customHeight="1">
      <c r="A11" s="12" t="s">
        <v>3</v>
      </c>
      <c r="B11" s="13" t="s">
        <v>12</v>
      </c>
      <c r="C11" s="99" t="s">
        <v>13</v>
      </c>
      <c r="D11" s="100"/>
    </row>
    <row r="12" spans="1:4" s="2" customFormat="1" ht="21.75" customHeight="1">
      <c r="A12" s="106">
        <v>5</v>
      </c>
      <c r="B12" s="106" t="s">
        <v>91</v>
      </c>
      <c r="C12" s="62" t="s">
        <v>92</v>
      </c>
      <c r="D12" s="63" t="s">
        <v>93</v>
      </c>
    </row>
    <row r="13" spans="1:4" s="2" customFormat="1" ht="14.25" customHeight="1">
      <c r="A13" s="106"/>
      <c r="B13" s="106"/>
      <c r="C13" s="62" t="s">
        <v>94</v>
      </c>
      <c r="D13" s="63" t="s">
        <v>95</v>
      </c>
    </row>
    <row r="14" spans="1:4" s="2" customFormat="1">
      <c r="A14" s="106"/>
      <c r="B14" s="106"/>
      <c r="C14" s="62" t="s">
        <v>96</v>
      </c>
      <c r="D14" s="63" t="s">
        <v>97</v>
      </c>
    </row>
    <row r="15" spans="1:4" s="2" customFormat="1" ht="16.5" customHeight="1">
      <c r="A15" s="106"/>
      <c r="B15" s="106"/>
      <c r="C15" s="62" t="s">
        <v>98</v>
      </c>
      <c r="D15" s="63" t="s">
        <v>99</v>
      </c>
    </row>
    <row r="16" spans="1:4" s="2" customFormat="1" ht="16.5" customHeight="1">
      <c r="A16" s="106"/>
      <c r="B16" s="106"/>
      <c r="C16" s="62" t="s">
        <v>100</v>
      </c>
      <c r="D16" s="63" t="s">
        <v>101</v>
      </c>
    </row>
    <row r="17" spans="1:4" s="4" customFormat="1" ht="15.75" customHeight="1">
      <c r="A17" s="106"/>
      <c r="B17" s="106"/>
      <c r="C17" s="62" t="s">
        <v>102</v>
      </c>
      <c r="D17" s="63" t="s">
        <v>103</v>
      </c>
    </row>
    <row r="18" spans="1:4" s="4" customFormat="1" ht="15.75" customHeight="1">
      <c r="A18" s="106"/>
      <c r="B18" s="106"/>
      <c r="C18" s="64" t="s">
        <v>104</v>
      </c>
      <c r="D18" s="63" t="s">
        <v>105</v>
      </c>
    </row>
    <row r="19" spans="1:4" ht="21.75" customHeight="1">
      <c r="A19" s="12" t="s">
        <v>4</v>
      </c>
      <c r="B19" s="13" t="s">
        <v>14</v>
      </c>
      <c r="C19" s="107" t="s">
        <v>89</v>
      </c>
      <c r="D19" s="108"/>
    </row>
    <row r="20" spans="1:4" s="4" customFormat="1" ht="16.5" customHeight="1">
      <c r="A20" s="12" t="s">
        <v>5</v>
      </c>
      <c r="B20" s="13" t="s">
        <v>15</v>
      </c>
      <c r="C20" s="109" t="s">
        <v>49</v>
      </c>
      <c r="D20" s="110"/>
    </row>
    <row r="21" spans="1:4" s="4" customFormat="1" ht="15" customHeight="1">
      <c r="A21" s="12" t="s">
        <v>6</v>
      </c>
      <c r="B21" s="13" t="s">
        <v>16</v>
      </c>
      <c r="C21" s="101" t="s">
        <v>17</v>
      </c>
      <c r="D21" s="111"/>
    </row>
    <row r="22" spans="1:4" ht="13.5" customHeight="1">
      <c r="A22" s="24"/>
      <c r="B22" s="25"/>
      <c r="C22" s="24"/>
      <c r="D22" s="24"/>
    </row>
    <row r="23" spans="1:4">
      <c r="A23" s="7" t="s">
        <v>18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5"/>
      <c r="B25" s="17" t="s">
        <v>19</v>
      </c>
      <c r="C25" s="6" t="s">
        <v>20</v>
      </c>
      <c r="D25" s="8" t="s">
        <v>21</v>
      </c>
    </row>
    <row r="26" spans="1:4" ht="32.25" customHeight="1">
      <c r="A26" s="112" t="s">
        <v>24</v>
      </c>
      <c r="B26" s="113"/>
      <c r="C26" s="113"/>
      <c r="D26" s="114"/>
    </row>
    <row r="27" spans="1:4" ht="12" customHeight="1">
      <c r="A27" s="58"/>
      <c r="B27" s="59"/>
      <c r="C27" s="59"/>
      <c r="D27" s="60"/>
    </row>
    <row r="28" spans="1:4">
      <c r="A28" s="6">
        <v>1</v>
      </c>
      <c r="B28" s="5" t="s">
        <v>109</v>
      </c>
      <c r="C28" s="5" t="s">
        <v>22</v>
      </c>
      <c r="D28" s="5" t="s">
        <v>23</v>
      </c>
    </row>
    <row r="29" spans="1:4" ht="14.25" customHeight="1">
      <c r="A29" s="19" t="s">
        <v>25</v>
      </c>
      <c r="B29" s="18"/>
      <c r="C29" s="18"/>
      <c r="D29" s="18"/>
    </row>
    <row r="30" spans="1:4" ht="13.5" customHeight="1">
      <c r="A30" s="6">
        <v>1</v>
      </c>
      <c r="B30" s="5" t="s">
        <v>113</v>
      </c>
      <c r="C30" s="5" t="s">
        <v>106</v>
      </c>
      <c r="D30" s="5" t="s">
        <v>107</v>
      </c>
    </row>
    <row r="31" spans="1:4">
      <c r="A31" s="19" t="s">
        <v>38</v>
      </c>
      <c r="B31" s="18"/>
      <c r="C31" s="18"/>
      <c r="D31" s="18"/>
    </row>
    <row r="32" spans="1:4">
      <c r="A32" s="19" t="s">
        <v>39</v>
      </c>
      <c r="B32" s="18"/>
      <c r="C32" s="18"/>
      <c r="D32" s="18"/>
    </row>
    <row r="33" spans="1:4">
      <c r="A33" s="6">
        <v>1</v>
      </c>
      <c r="B33" s="5" t="s">
        <v>26</v>
      </c>
      <c r="C33" s="5" t="s">
        <v>112</v>
      </c>
      <c r="D33" s="5" t="s">
        <v>27</v>
      </c>
    </row>
    <row r="34" spans="1:4">
      <c r="A34" s="19" t="s">
        <v>28</v>
      </c>
      <c r="B34" s="18"/>
      <c r="C34" s="18"/>
      <c r="D34" s="18"/>
    </row>
    <row r="35" spans="1:4">
      <c r="A35" s="6">
        <v>1</v>
      </c>
      <c r="B35" s="5" t="s">
        <v>29</v>
      </c>
      <c r="C35" s="5" t="s">
        <v>22</v>
      </c>
      <c r="D35" s="5" t="s">
        <v>23</v>
      </c>
    </row>
    <row r="36" spans="1:4" ht="15" customHeight="1">
      <c r="A36" s="27"/>
      <c r="B36" s="11"/>
      <c r="C36" s="11"/>
      <c r="D36" s="11"/>
    </row>
    <row r="37" spans="1:4">
      <c r="A37" s="3" t="s">
        <v>44</v>
      </c>
      <c r="B37" s="18"/>
      <c r="C37" s="18"/>
      <c r="D37" s="18"/>
    </row>
    <row r="38" spans="1:4">
      <c r="A38" s="6">
        <v>1</v>
      </c>
      <c r="B38" s="5" t="s">
        <v>30</v>
      </c>
      <c r="C38" s="103">
        <v>1960</v>
      </c>
      <c r="D38" s="104"/>
    </row>
    <row r="39" spans="1:4">
      <c r="A39" s="6">
        <v>2</v>
      </c>
      <c r="B39" s="5" t="s">
        <v>32</v>
      </c>
      <c r="C39" s="103">
        <v>3</v>
      </c>
      <c r="D39" s="104"/>
    </row>
    <row r="40" spans="1:4" ht="15" customHeight="1">
      <c r="A40" s="6">
        <v>3</v>
      </c>
      <c r="B40" s="5" t="s">
        <v>33</v>
      </c>
      <c r="C40" s="103">
        <v>1</v>
      </c>
      <c r="D40" s="104"/>
    </row>
    <row r="41" spans="1:4">
      <c r="A41" s="6">
        <v>4</v>
      </c>
      <c r="B41" s="5" t="s">
        <v>31</v>
      </c>
      <c r="C41" s="103" t="s">
        <v>66</v>
      </c>
      <c r="D41" s="104"/>
    </row>
    <row r="42" spans="1:4">
      <c r="A42" s="6">
        <v>5</v>
      </c>
      <c r="B42" s="5" t="s">
        <v>34</v>
      </c>
      <c r="C42" s="103" t="s">
        <v>66</v>
      </c>
      <c r="D42" s="104"/>
    </row>
    <row r="43" spans="1:4">
      <c r="A43" s="6">
        <v>6</v>
      </c>
      <c r="B43" s="5" t="s">
        <v>35</v>
      </c>
      <c r="C43" s="103" t="s">
        <v>110</v>
      </c>
      <c r="D43" s="104"/>
    </row>
    <row r="44" spans="1:4" ht="15" customHeight="1">
      <c r="A44" s="6">
        <v>7</v>
      </c>
      <c r="B44" s="5" t="s">
        <v>36</v>
      </c>
      <c r="C44" s="103" t="s">
        <v>66</v>
      </c>
      <c r="D44" s="104"/>
    </row>
    <row r="45" spans="1:4">
      <c r="A45" s="6">
        <v>8</v>
      </c>
      <c r="B45" s="5" t="s">
        <v>37</v>
      </c>
      <c r="C45" s="103" t="s">
        <v>124</v>
      </c>
      <c r="D45" s="104"/>
    </row>
    <row r="46" spans="1:4">
      <c r="A46" s="6">
        <v>9</v>
      </c>
      <c r="B46" s="5" t="s">
        <v>114</v>
      </c>
      <c r="C46" s="103">
        <v>12</v>
      </c>
      <c r="D46" s="102"/>
    </row>
    <row r="47" spans="1:4">
      <c r="A47" s="6">
        <v>10</v>
      </c>
      <c r="B47" s="5" t="s">
        <v>68</v>
      </c>
      <c r="C47" s="105" t="s">
        <v>69</v>
      </c>
      <c r="D47" s="104"/>
    </row>
    <row r="48" spans="1:4" ht="15" customHeight="1">
      <c r="A48" s="3"/>
    </row>
    <row r="49" spans="1:4">
      <c r="A49" s="3"/>
    </row>
    <row r="51" spans="1:4">
      <c r="A51" s="65"/>
      <c r="B51" s="65"/>
      <c r="C51" s="57"/>
      <c r="D51" s="66"/>
    </row>
    <row r="52" spans="1:4">
      <c r="A52" s="65"/>
      <c r="B52" s="65"/>
      <c r="C52" s="57"/>
      <c r="D52" s="66"/>
    </row>
    <row r="53" spans="1:4">
      <c r="A53" s="65"/>
      <c r="B53" s="65"/>
      <c r="C53" s="57"/>
      <c r="D53" s="66"/>
    </row>
    <row r="54" spans="1:4">
      <c r="A54" s="65"/>
      <c r="B54" s="65"/>
      <c r="C54" s="57"/>
      <c r="D54" s="66"/>
    </row>
    <row r="55" spans="1:4">
      <c r="A55" s="65"/>
      <c r="B55" s="65"/>
      <c r="C55" s="56"/>
      <c r="D55" s="66"/>
    </row>
    <row r="56" spans="1:4">
      <c r="A56" s="65"/>
      <c r="B56" s="65"/>
      <c r="C56" s="67"/>
      <c r="D56" s="66"/>
    </row>
  </sheetData>
  <mergeCells count="20">
    <mergeCell ref="C43:D43"/>
    <mergeCell ref="C44:D44"/>
    <mergeCell ref="C45:D45"/>
    <mergeCell ref="C47:D47"/>
    <mergeCell ref="A12:A18"/>
    <mergeCell ref="B12:B18"/>
    <mergeCell ref="C19:D19"/>
    <mergeCell ref="C20:D20"/>
    <mergeCell ref="C21:D21"/>
    <mergeCell ref="A26:D26"/>
    <mergeCell ref="C46:D46"/>
    <mergeCell ref="A1:D1"/>
    <mergeCell ref="C9:D9"/>
    <mergeCell ref="C10:D10"/>
    <mergeCell ref="C11:D11"/>
    <mergeCell ref="C42:D42"/>
    <mergeCell ref="C39:D39"/>
    <mergeCell ref="C40:D40"/>
    <mergeCell ref="C41:D41"/>
    <mergeCell ref="C38:D3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opLeftCell="A40" workbookViewId="0">
      <selection activeCell="A39" sqref="A39:B39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" customWidth="1"/>
    <col min="6" max="6" width="9.7109375" customWidth="1"/>
    <col min="7" max="7" width="9.28515625" style="36" customWidth="1"/>
    <col min="8" max="8" width="10.42578125" customWidth="1"/>
  </cols>
  <sheetData>
    <row r="1" spans="1:10">
      <c r="A1" s="84" t="s">
        <v>116</v>
      </c>
      <c r="B1" s="85"/>
      <c r="C1" s="86"/>
      <c r="D1" s="86"/>
      <c r="E1" s="85"/>
      <c r="F1" s="85"/>
      <c r="G1" s="85"/>
      <c r="H1" s="85"/>
    </row>
    <row r="2" spans="1:10" s="54" customFormat="1" ht="12.75" customHeight="1">
      <c r="A2" s="84" t="s">
        <v>127</v>
      </c>
      <c r="B2" s="85"/>
      <c r="C2" s="86"/>
      <c r="D2" s="86"/>
      <c r="E2" s="85"/>
      <c r="F2" s="85"/>
      <c r="G2" s="85"/>
      <c r="H2" s="85"/>
    </row>
    <row r="3" spans="1:10" ht="17.25" hidden="1" customHeight="1">
      <c r="A3" s="115" t="s">
        <v>55</v>
      </c>
      <c r="B3" s="116"/>
      <c r="C3" s="87" t="s">
        <v>117</v>
      </c>
      <c r="D3" s="88" t="s">
        <v>56</v>
      </c>
      <c r="E3" s="88" t="s">
        <v>57</v>
      </c>
      <c r="F3" s="88" t="s">
        <v>58</v>
      </c>
      <c r="G3" s="89" t="s">
        <v>59</v>
      </c>
      <c r="H3" s="88" t="s">
        <v>60</v>
      </c>
    </row>
    <row r="4" spans="1:10" ht="24" customHeight="1">
      <c r="A4" s="142" t="s">
        <v>128</v>
      </c>
      <c r="B4" s="143"/>
      <c r="C4" s="87"/>
      <c r="D4" s="88">
        <v>-342.83</v>
      </c>
      <c r="E4" s="88"/>
      <c r="F4" s="88"/>
      <c r="G4" s="89"/>
      <c r="H4" s="88"/>
    </row>
    <row r="5" spans="1:10" ht="20.25" customHeight="1">
      <c r="A5" s="90" t="s">
        <v>118</v>
      </c>
      <c r="B5" s="91"/>
      <c r="C5" s="87"/>
      <c r="D5" s="88">
        <v>0.11</v>
      </c>
      <c r="E5" s="88"/>
      <c r="F5" s="88"/>
      <c r="G5" s="89"/>
      <c r="H5" s="88"/>
    </row>
    <row r="6" spans="1:10" ht="18.75" customHeight="1">
      <c r="A6" s="90" t="s">
        <v>119</v>
      </c>
      <c r="B6" s="91"/>
      <c r="C6" s="87"/>
      <c r="D6" s="95">
        <v>-342.94</v>
      </c>
      <c r="E6" s="88"/>
      <c r="F6" s="88"/>
      <c r="G6" s="89"/>
      <c r="H6" s="88"/>
    </row>
    <row r="7" spans="1:10" ht="18" customHeight="1">
      <c r="A7" s="117" t="s">
        <v>129</v>
      </c>
      <c r="B7" s="118"/>
      <c r="C7" s="118"/>
      <c r="D7" s="118"/>
      <c r="E7" s="118"/>
      <c r="F7" s="118"/>
      <c r="G7" s="118"/>
      <c r="H7" s="119"/>
    </row>
    <row r="8" spans="1:10" ht="56.25" customHeight="1">
      <c r="A8" s="120" t="s">
        <v>55</v>
      </c>
      <c r="B8" s="121"/>
      <c r="C8" s="37" t="s">
        <v>117</v>
      </c>
      <c r="D8" s="28" t="s">
        <v>56</v>
      </c>
      <c r="E8" s="28" t="s">
        <v>57</v>
      </c>
      <c r="F8" s="28" t="s">
        <v>58</v>
      </c>
      <c r="G8" s="38" t="s">
        <v>59</v>
      </c>
      <c r="H8" s="28" t="s">
        <v>60</v>
      </c>
    </row>
    <row r="9" spans="1:10" ht="17.25" customHeight="1">
      <c r="A9" s="120" t="s">
        <v>61</v>
      </c>
      <c r="B9" s="137"/>
      <c r="C9" s="30">
        <v>15.12</v>
      </c>
      <c r="D9" s="75">
        <v>-2.98</v>
      </c>
      <c r="E9" s="75">
        <f>E13+E16+E19+E22</f>
        <v>93.27</v>
      </c>
      <c r="F9" s="75">
        <f>F13+F16+F19+F22</f>
        <v>93.88</v>
      </c>
      <c r="G9" s="75">
        <f>G13+G16+G19+G22</f>
        <v>93.88</v>
      </c>
      <c r="H9" s="69">
        <f>F9-E9+D9</f>
        <v>-2.3700000000000006</v>
      </c>
    </row>
    <row r="10" spans="1:10">
      <c r="A10" s="39" t="s">
        <v>62</v>
      </c>
      <c r="B10" s="40"/>
      <c r="C10" s="42">
        <f>C9-C11</f>
        <v>13.607999999999999</v>
      </c>
      <c r="D10" s="49">
        <f>D9-D11</f>
        <v>-2.6819999999999999</v>
      </c>
      <c r="E10" s="49">
        <f>E9-E11</f>
        <v>83.94</v>
      </c>
      <c r="F10" s="49">
        <f>F9-F11</f>
        <v>84.49</v>
      </c>
      <c r="G10" s="49">
        <f>G9-G11</f>
        <v>84.49</v>
      </c>
      <c r="H10" s="49">
        <f t="shared" ref="H10:H11" si="0">F10-E10+D10</f>
        <v>-2.1320000000000028</v>
      </c>
    </row>
    <row r="11" spans="1:10">
      <c r="A11" s="134" t="s">
        <v>63</v>
      </c>
      <c r="B11" s="128"/>
      <c r="C11" s="42">
        <f>C9*10%</f>
        <v>1.512</v>
      </c>
      <c r="D11" s="49">
        <f>D9*10%</f>
        <v>-0.29799999999999999</v>
      </c>
      <c r="E11" s="49">
        <v>9.33</v>
      </c>
      <c r="F11" s="49">
        <v>9.39</v>
      </c>
      <c r="G11" s="49">
        <v>9.39</v>
      </c>
      <c r="H11" s="49">
        <f t="shared" si="0"/>
        <v>-0.23799999999999949</v>
      </c>
    </row>
    <row r="12" spans="1:10" ht="14.25" customHeight="1">
      <c r="A12" s="144" t="s">
        <v>64</v>
      </c>
      <c r="B12" s="145"/>
      <c r="C12" s="145"/>
      <c r="D12" s="145"/>
      <c r="E12" s="145"/>
      <c r="F12" s="145"/>
      <c r="G12" s="145"/>
      <c r="H12" s="137"/>
      <c r="J12" s="68"/>
    </row>
    <row r="13" spans="1:10">
      <c r="A13" s="135" t="s">
        <v>47</v>
      </c>
      <c r="B13" s="136"/>
      <c r="C13" s="30">
        <v>5.65</v>
      </c>
      <c r="D13" s="50">
        <v>-2.48</v>
      </c>
      <c r="E13" s="50">
        <v>34.85</v>
      </c>
      <c r="F13" s="50">
        <v>34.71</v>
      </c>
      <c r="G13" s="50">
        <v>34.71</v>
      </c>
      <c r="H13" s="49">
        <f>F13-E13+D13</f>
        <v>-2.6200000000000006</v>
      </c>
    </row>
    <row r="14" spans="1:10">
      <c r="A14" s="39" t="s">
        <v>62</v>
      </c>
      <c r="B14" s="40"/>
      <c r="C14" s="42">
        <f>C13-C15</f>
        <v>5.085</v>
      </c>
      <c r="D14" s="49">
        <f>D13-D15</f>
        <v>-2.2320000000000002</v>
      </c>
      <c r="E14" s="49">
        <f>E13-E15</f>
        <v>31.39</v>
      </c>
      <c r="F14" s="49">
        <f>F13-F15</f>
        <v>31.240000000000002</v>
      </c>
      <c r="G14" s="49">
        <f>G13-G15</f>
        <v>31.240000000000002</v>
      </c>
      <c r="H14" s="49">
        <f t="shared" ref="H14:H24" si="1">F14-E14+D14</f>
        <v>-2.3819999999999988</v>
      </c>
    </row>
    <row r="15" spans="1:10">
      <c r="A15" s="134" t="s">
        <v>63</v>
      </c>
      <c r="B15" s="128"/>
      <c r="C15" s="42">
        <f>C13*10%</f>
        <v>0.56500000000000006</v>
      </c>
      <c r="D15" s="49">
        <f>D13*10%</f>
        <v>-0.248</v>
      </c>
      <c r="E15" s="49">
        <v>3.46</v>
      </c>
      <c r="F15" s="49">
        <v>3.47</v>
      </c>
      <c r="G15" s="49">
        <v>3.47</v>
      </c>
      <c r="H15" s="49">
        <f t="shared" si="1"/>
        <v>-0.23799999999999977</v>
      </c>
    </row>
    <row r="16" spans="1:10" ht="23.25" customHeight="1">
      <c r="A16" s="135" t="s">
        <v>40</v>
      </c>
      <c r="B16" s="136"/>
      <c r="C16" s="30">
        <v>3.45</v>
      </c>
      <c r="D16" s="50">
        <v>-1.5</v>
      </c>
      <c r="E16" s="50">
        <v>21.28</v>
      </c>
      <c r="F16" s="50">
        <v>21.2</v>
      </c>
      <c r="G16" s="50">
        <v>21.2</v>
      </c>
      <c r="H16" s="49">
        <f t="shared" si="1"/>
        <v>-1.5800000000000018</v>
      </c>
    </row>
    <row r="17" spans="1:8">
      <c r="A17" s="39" t="s">
        <v>62</v>
      </c>
      <c r="B17" s="40"/>
      <c r="C17" s="42">
        <f>C16-C18</f>
        <v>3.105</v>
      </c>
      <c r="D17" s="49">
        <f>D16-D18</f>
        <v>-1.3</v>
      </c>
      <c r="E17" s="49">
        <f>E16-E18</f>
        <v>19.150000000000002</v>
      </c>
      <c r="F17" s="49">
        <f>F16-F18</f>
        <v>19.079999999999998</v>
      </c>
      <c r="G17" s="49">
        <f>G16-G18</f>
        <v>19.079999999999998</v>
      </c>
      <c r="H17" s="49">
        <f t="shared" si="1"/>
        <v>-1.3700000000000039</v>
      </c>
    </row>
    <row r="18" spans="1:8" ht="15" customHeight="1">
      <c r="A18" s="134" t="s">
        <v>63</v>
      </c>
      <c r="B18" s="128"/>
      <c r="C18" s="42">
        <f>C16*10%</f>
        <v>0.34500000000000003</v>
      </c>
      <c r="D18" s="49">
        <v>-0.2</v>
      </c>
      <c r="E18" s="49">
        <v>2.13</v>
      </c>
      <c r="F18" s="49">
        <v>2.12</v>
      </c>
      <c r="G18" s="49">
        <v>2.12</v>
      </c>
      <c r="H18" s="49">
        <f t="shared" si="1"/>
        <v>-0.2099999999999998</v>
      </c>
    </row>
    <row r="19" spans="1:8" ht="14.25" customHeight="1">
      <c r="A19" s="135" t="s">
        <v>48</v>
      </c>
      <c r="B19" s="136"/>
      <c r="C19" s="37">
        <v>2.37</v>
      </c>
      <c r="D19" s="50">
        <v>-1.03</v>
      </c>
      <c r="E19" s="50">
        <v>14.62</v>
      </c>
      <c r="F19" s="50">
        <v>15.56</v>
      </c>
      <c r="G19" s="50">
        <v>15.56</v>
      </c>
      <c r="H19" s="49">
        <f t="shared" si="1"/>
        <v>-8.9999999999998748E-2</v>
      </c>
    </row>
    <row r="20" spans="1:8" ht="13.5" customHeight="1">
      <c r="A20" s="39" t="s">
        <v>62</v>
      </c>
      <c r="B20" s="40"/>
      <c r="C20" s="42">
        <f>C19-C21</f>
        <v>2.133</v>
      </c>
      <c r="D20" s="49">
        <v>-0.92</v>
      </c>
      <c r="E20" s="49">
        <f>E19-E21</f>
        <v>13.16</v>
      </c>
      <c r="F20" s="49">
        <f>F19-F21</f>
        <v>14.01</v>
      </c>
      <c r="G20" s="49">
        <f>G19-G21</f>
        <v>14.01</v>
      </c>
      <c r="H20" s="49">
        <f t="shared" si="1"/>
        <v>-7.0000000000000395E-2</v>
      </c>
    </row>
    <row r="21" spans="1:8" ht="12.75" customHeight="1">
      <c r="A21" s="134" t="s">
        <v>63</v>
      </c>
      <c r="B21" s="128"/>
      <c r="C21" s="42">
        <f>C19*10%</f>
        <v>0.23700000000000002</v>
      </c>
      <c r="D21" s="48">
        <v>-0.11</v>
      </c>
      <c r="E21" s="49">
        <v>1.46</v>
      </c>
      <c r="F21" s="49">
        <v>1.55</v>
      </c>
      <c r="G21" s="49">
        <v>1.55</v>
      </c>
      <c r="H21" s="49">
        <f t="shared" si="1"/>
        <v>-1.9999999999999921E-2</v>
      </c>
    </row>
    <row r="22" spans="1:8" ht="14.25" customHeight="1">
      <c r="A22" s="10" t="s">
        <v>83</v>
      </c>
      <c r="B22" s="41"/>
      <c r="C22" s="43">
        <v>3.65</v>
      </c>
      <c r="D22" s="49">
        <v>-1.6</v>
      </c>
      <c r="E22" s="49">
        <v>22.52</v>
      </c>
      <c r="F22" s="49">
        <v>22.41</v>
      </c>
      <c r="G22" s="49">
        <v>22.41</v>
      </c>
      <c r="H22" s="49">
        <f t="shared" si="1"/>
        <v>-1.7099999999999995</v>
      </c>
    </row>
    <row r="23" spans="1:8" ht="14.25" customHeight="1">
      <c r="A23" s="39" t="s">
        <v>62</v>
      </c>
      <c r="B23" s="40"/>
      <c r="C23" s="42">
        <f>C22-C24</f>
        <v>3.2850000000000001</v>
      </c>
      <c r="D23" s="50">
        <v>-1.36</v>
      </c>
      <c r="E23" s="49">
        <f>E22-E24</f>
        <v>20.27</v>
      </c>
      <c r="F23" s="49">
        <f>F22-F24</f>
        <v>20.170000000000002</v>
      </c>
      <c r="G23" s="49">
        <f>G22-G24</f>
        <v>20.170000000000002</v>
      </c>
      <c r="H23" s="49">
        <f t="shared" si="1"/>
        <v>-1.459999999999998</v>
      </c>
    </row>
    <row r="24" spans="1:8">
      <c r="A24" s="134" t="s">
        <v>63</v>
      </c>
      <c r="B24" s="128"/>
      <c r="C24" s="42">
        <f>C22*10%</f>
        <v>0.36499999999999999</v>
      </c>
      <c r="D24" s="49">
        <f>D22*10%</f>
        <v>-0.16000000000000003</v>
      </c>
      <c r="E24" s="49">
        <v>2.25</v>
      </c>
      <c r="F24" s="49">
        <v>2.2400000000000002</v>
      </c>
      <c r="G24" s="49">
        <v>2.2400000000000002</v>
      </c>
      <c r="H24" s="49">
        <f t="shared" si="1"/>
        <v>-0.16999999999999982</v>
      </c>
    </row>
    <row r="25" spans="1:8" s="2" customFormat="1" ht="11.25" customHeight="1">
      <c r="A25" s="78"/>
      <c r="B25" s="79"/>
      <c r="C25" s="80"/>
      <c r="D25" s="50"/>
      <c r="E25" s="81"/>
      <c r="F25" s="81"/>
      <c r="G25" s="78"/>
      <c r="H25" s="82"/>
    </row>
    <row r="26" spans="1:8" ht="15.75" customHeight="1">
      <c r="A26" s="120" t="s">
        <v>41</v>
      </c>
      <c r="B26" s="137"/>
      <c r="C26" s="43">
        <v>5.29</v>
      </c>
      <c r="D26" s="69">
        <v>-339.85</v>
      </c>
      <c r="E26" s="69">
        <v>32.630000000000003</v>
      </c>
      <c r="F26" s="69">
        <v>32.5</v>
      </c>
      <c r="G26" s="72">
        <f>G27+G28</f>
        <v>99.14</v>
      </c>
      <c r="H26" s="69">
        <f>F26-E26-G26+D26+F26</f>
        <v>-406.62</v>
      </c>
    </row>
    <row r="27" spans="1:8" s="3" customFormat="1" ht="15.75" customHeight="1">
      <c r="A27" s="73" t="s">
        <v>65</v>
      </c>
      <c r="B27" s="74"/>
      <c r="C27" s="43">
        <f>C26-C28</f>
        <v>4.7610000000000001</v>
      </c>
      <c r="D27" s="69">
        <v>-339.96</v>
      </c>
      <c r="E27" s="49">
        <f>E26-E28</f>
        <v>29.360000000000003</v>
      </c>
      <c r="F27" s="49">
        <f>F26-F28</f>
        <v>29.03</v>
      </c>
      <c r="G27" s="69">
        <v>95.67</v>
      </c>
      <c r="H27" s="69">
        <f t="shared" ref="H27" si="2">F27-E27-G27+D27+F27</f>
        <v>-406.92999999999995</v>
      </c>
    </row>
    <row r="28" spans="1:8" ht="12.75" customHeight="1">
      <c r="A28" s="134" t="s">
        <v>63</v>
      </c>
      <c r="B28" s="128"/>
      <c r="C28" s="42">
        <f>C26*10%</f>
        <v>0.52900000000000003</v>
      </c>
      <c r="D28" s="49">
        <v>0.11</v>
      </c>
      <c r="E28" s="49">
        <v>3.27</v>
      </c>
      <c r="F28" s="49">
        <v>3.47</v>
      </c>
      <c r="G28" s="49">
        <v>3.47</v>
      </c>
      <c r="H28" s="69">
        <f>F28-E28-G28+D28+F28</f>
        <v>0.31000000000000005</v>
      </c>
    </row>
    <row r="29" spans="1:8" ht="12.75" customHeight="1">
      <c r="A29" s="138" t="s">
        <v>132</v>
      </c>
      <c r="B29" s="139"/>
      <c r="C29" s="42"/>
      <c r="D29" s="69">
        <v>0</v>
      </c>
      <c r="E29" s="69">
        <f>E31+E32+E33+E34</f>
        <v>15.25</v>
      </c>
      <c r="F29" s="69">
        <f>F31+F32+F33+F34</f>
        <v>14.99</v>
      </c>
      <c r="G29" s="69">
        <v>14.99</v>
      </c>
      <c r="H29" s="69">
        <f>F29-E29</f>
        <v>-0.25999999999999979</v>
      </c>
    </row>
    <row r="30" spans="1:8" ht="12.75" customHeight="1">
      <c r="A30" s="39" t="s">
        <v>133</v>
      </c>
      <c r="B30" s="96"/>
      <c r="C30" s="42"/>
      <c r="D30" s="49"/>
      <c r="E30" s="49"/>
      <c r="F30" s="49"/>
      <c r="G30" s="49"/>
      <c r="H30" s="69"/>
    </row>
    <row r="31" spans="1:8" ht="12.75" customHeight="1">
      <c r="A31" s="140" t="s">
        <v>134</v>
      </c>
      <c r="B31" s="141"/>
      <c r="C31" s="42"/>
      <c r="D31" s="49">
        <v>0</v>
      </c>
      <c r="E31" s="49">
        <v>0.89</v>
      </c>
      <c r="F31" s="49">
        <v>0.86</v>
      </c>
      <c r="G31" s="49">
        <v>0.86</v>
      </c>
      <c r="H31" s="69">
        <f t="shared" ref="H31:H34" si="3">F31-E31</f>
        <v>-3.0000000000000027E-2</v>
      </c>
    </row>
    <row r="32" spans="1:8" ht="12.75" customHeight="1">
      <c r="A32" s="140" t="s">
        <v>136</v>
      </c>
      <c r="B32" s="141"/>
      <c r="C32" s="42"/>
      <c r="D32" s="49">
        <v>0</v>
      </c>
      <c r="E32" s="49">
        <v>3.82</v>
      </c>
      <c r="F32" s="49">
        <v>3.7</v>
      </c>
      <c r="G32" s="49">
        <v>3.7</v>
      </c>
      <c r="H32" s="69">
        <f t="shared" si="3"/>
        <v>-0.11999999999999966</v>
      </c>
    </row>
    <row r="33" spans="1:8" ht="12.75" customHeight="1">
      <c r="A33" s="140" t="s">
        <v>137</v>
      </c>
      <c r="B33" s="141"/>
      <c r="C33" s="42"/>
      <c r="D33" s="49">
        <v>0</v>
      </c>
      <c r="E33" s="49">
        <v>10.09</v>
      </c>
      <c r="F33" s="49">
        <v>10</v>
      </c>
      <c r="G33" s="49">
        <v>10</v>
      </c>
      <c r="H33" s="69">
        <f t="shared" si="3"/>
        <v>-8.9999999999999858E-2</v>
      </c>
    </row>
    <row r="34" spans="1:8" ht="12.75" customHeight="1">
      <c r="A34" s="140" t="s">
        <v>135</v>
      </c>
      <c r="B34" s="141"/>
      <c r="C34" s="42"/>
      <c r="D34" s="49">
        <v>0</v>
      </c>
      <c r="E34" s="49">
        <v>0.45</v>
      </c>
      <c r="F34" s="49">
        <v>0.43</v>
      </c>
      <c r="G34" s="49">
        <v>0.43</v>
      </c>
      <c r="H34" s="69">
        <f t="shared" si="3"/>
        <v>-2.0000000000000018E-2</v>
      </c>
    </row>
    <row r="35" spans="1:8" ht="16.5" customHeight="1">
      <c r="A35" s="138" t="s">
        <v>120</v>
      </c>
      <c r="B35" s="139"/>
      <c r="C35" s="6"/>
      <c r="D35" s="6"/>
      <c r="E35" s="69">
        <f>E9+E26+E29</f>
        <v>141.15</v>
      </c>
      <c r="F35" s="69">
        <f t="shared" ref="F35:G35" si="4">F9+F26+F29</f>
        <v>141.37</v>
      </c>
      <c r="G35" s="69">
        <f t="shared" si="4"/>
        <v>208.01</v>
      </c>
      <c r="H35" s="6"/>
    </row>
    <row r="36" spans="1:8" ht="16.5" customHeight="1">
      <c r="A36" s="122" t="s">
        <v>121</v>
      </c>
      <c r="B36" s="123"/>
      <c r="C36" s="92"/>
      <c r="D36" s="92">
        <v>-342.83</v>
      </c>
      <c r="E36" s="30"/>
      <c r="F36" s="30"/>
      <c r="G36" s="92"/>
      <c r="H36" s="50">
        <f>F35-E35+D36+F35-G35</f>
        <v>-409.25</v>
      </c>
    </row>
    <row r="37" spans="1:8" ht="21.75" customHeight="1">
      <c r="A37" s="122" t="s">
        <v>130</v>
      </c>
      <c r="B37" s="122"/>
      <c r="C37" s="93"/>
      <c r="D37" s="93"/>
      <c r="E37" s="75"/>
      <c r="F37" s="83"/>
      <c r="G37" s="83"/>
      <c r="H37" s="75">
        <f>H38+H39</f>
        <v>-408.98999999999995</v>
      </c>
    </row>
    <row r="38" spans="1:8" ht="15" customHeight="1">
      <c r="A38" s="122" t="s">
        <v>118</v>
      </c>
      <c r="B38" s="153"/>
      <c r="C38" s="93"/>
      <c r="D38" s="93"/>
      <c r="E38" s="75"/>
      <c r="F38" s="83"/>
      <c r="G38" s="83"/>
      <c r="H38" s="75">
        <f>H28</f>
        <v>0.31000000000000005</v>
      </c>
    </row>
    <row r="39" spans="1:8" s="76" customFormat="1" ht="15" customHeight="1">
      <c r="A39" s="122" t="s">
        <v>119</v>
      </c>
      <c r="B39" s="154"/>
      <c r="C39" s="93"/>
      <c r="D39" s="93"/>
      <c r="E39" s="75"/>
      <c r="F39" s="83"/>
      <c r="G39" s="83"/>
      <c r="H39" s="75">
        <f>H9+H27</f>
        <v>-409.29999999999995</v>
      </c>
    </row>
    <row r="40" spans="1:8" ht="24.75" customHeight="1">
      <c r="A40" s="147" t="s">
        <v>115</v>
      </c>
      <c r="B40" s="148"/>
      <c r="C40" s="148"/>
      <c r="D40" s="148"/>
      <c r="E40" s="148"/>
      <c r="F40" s="148"/>
      <c r="G40" s="148"/>
      <c r="H40" s="148"/>
    </row>
    <row r="41" spans="1:8" ht="15.75" customHeight="1">
      <c r="A41" s="20" t="s">
        <v>131</v>
      </c>
      <c r="D41" s="22"/>
      <c r="E41" s="22"/>
      <c r="F41" s="22"/>
      <c r="G41" s="44"/>
    </row>
    <row r="42" spans="1:8">
      <c r="A42" s="151" t="s">
        <v>50</v>
      </c>
      <c r="B42" s="152"/>
      <c r="C42" s="152"/>
      <c r="D42" s="141"/>
      <c r="E42" s="31" t="s">
        <v>51</v>
      </c>
      <c r="F42" s="31" t="s">
        <v>52</v>
      </c>
      <c r="G42" s="31" t="s">
        <v>122</v>
      </c>
      <c r="H42" s="5" t="s">
        <v>123</v>
      </c>
    </row>
    <row r="43" spans="1:8">
      <c r="A43" s="151" t="s">
        <v>138</v>
      </c>
      <c r="B43" s="152"/>
      <c r="C43" s="152"/>
      <c r="D43" s="141"/>
      <c r="E43" s="32">
        <v>42826</v>
      </c>
      <c r="F43" s="31" t="s">
        <v>139</v>
      </c>
      <c r="G43" s="33">
        <v>25.55</v>
      </c>
      <c r="H43" s="5" t="s">
        <v>141</v>
      </c>
    </row>
    <row r="44" spans="1:8">
      <c r="A44" s="151" t="s">
        <v>140</v>
      </c>
      <c r="B44" s="152"/>
      <c r="C44" s="152"/>
      <c r="D44" s="141"/>
      <c r="E44" s="32">
        <v>42887</v>
      </c>
      <c r="F44" s="31">
        <v>16.600000000000001</v>
      </c>
      <c r="G44" s="33">
        <v>34.35</v>
      </c>
      <c r="H44" s="5" t="s">
        <v>141</v>
      </c>
    </row>
    <row r="45" spans="1:8">
      <c r="A45" s="151" t="s">
        <v>142</v>
      </c>
      <c r="B45" s="152"/>
      <c r="C45" s="152"/>
      <c r="D45" s="141"/>
      <c r="E45" s="32">
        <v>42887</v>
      </c>
      <c r="F45" s="31"/>
      <c r="G45" s="33">
        <v>10.27</v>
      </c>
      <c r="H45" s="5" t="s">
        <v>141</v>
      </c>
    </row>
    <row r="46" spans="1:8">
      <c r="A46" s="151" t="s">
        <v>143</v>
      </c>
      <c r="B46" s="152"/>
      <c r="C46" s="152"/>
      <c r="D46" s="141"/>
      <c r="E46" s="32">
        <v>42767</v>
      </c>
      <c r="F46" s="31"/>
      <c r="G46" s="33">
        <v>25.5</v>
      </c>
      <c r="H46" s="5" t="s">
        <v>144</v>
      </c>
    </row>
    <row r="47" spans="1:8">
      <c r="A47" s="151" t="s">
        <v>120</v>
      </c>
      <c r="B47" s="152"/>
      <c r="C47" s="152"/>
      <c r="D47" s="141"/>
      <c r="E47" s="32"/>
      <c r="F47" s="31"/>
      <c r="G47" s="33">
        <f>SUM(G43:G46)</f>
        <v>95.67</v>
      </c>
      <c r="H47" s="94"/>
    </row>
    <row r="48" spans="1:8">
      <c r="A48" s="20" t="s">
        <v>42</v>
      </c>
      <c r="D48" s="22"/>
      <c r="E48" s="22"/>
      <c r="F48" s="22"/>
      <c r="G48" s="44"/>
    </row>
    <row r="49" spans="1:8">
      <c r="A49" s="20" t="s">
        <v>70</v>
      </c>
      <c r="D49" s="22"/>
      <c r="E49" s="22"/>
      <c r="F49" s="22"/>
      <c r="G49" s="44"/>
    </row>
    <row r="50" spans="1:8" ht="23.25" customHeight="1">
      <c r="A50" s="127" t="s">
        <v>54</v>
      </c>
      <c r="B50" s="128"/>
      <c r="C50" s="128"/>
      <c r="D50" s="128"/>
      <c r="E50" s="102"/>
      <c r="F50" s="35" t="s">
        <v>52</v>
      </c>
      <c r="G50" s="34" t="s">
        <v>53</v>
      </c>
    </row>
    <row r="51" spans="1:8">
      <c r="A51" s="127" t="s">
        <v>66</v>
      </c>
      <c r="B51" s="128"/>
      <c r="C51" s="128"/>
      <c r="D51" s="128"/>
      <c r="E51" s="102"/>
      <c r="F51" s="31"/>
      <c r="G51" s="31">
        <v>0</v>
      </c>
    </row>
    <row r="52" spans="1:8">
      <c r="A52" s="22"/>
      <c r="D52" s="22"/>
      <c r="E52" s="22"/>
      <c r="F52" s="22"/>
      <c r="G52" s="44"/>
    </row>
    <row r="53" spans="1:8">
      <c r="A53" s="22"/>
      <c r="B53" s="61"/>
      <c r="C53" s="61"/>
      <c r="D53" s="22"/>
      <c r="E53" s="22"/>
      <c r="F53" s="22"/>
      <c r="G53" s="44"/>
    </row>
    <row r="54" spans="1:8">
      <c r="A54" s="20" t="s">
        <v>71</v>
      </c>
      <c r="D54" s="22"/>
      <c r="E54" s="22"/>
      <c r="F54" s="22"/>
      <c r="G54" s="44"/>
    </row>
    <row r="55" spans="1:8">
      <c r="A55" s="129" t="s">
        <v>72</v>
      </c>
      <c r="B55" s="102"/>
      <c r="C55" s="130" t="s">
        <v>73</v>
      </c>
      <c r="D55" s="102"/>
      <c r="E55" s="45" t="s">
        <v>74</v>
      </c>
      <c r="F55" s="45" t="s">
        <v>75</v>
      </c>
      <c r="G55" s="45" t="s">
        <v>76</v>
      </c>
    </row>
    <row r="56" spans="1:8">
      <c r="A56" s="127" t="s">
        <v>67</v>
      </c>
      <c r="B56" s="131"/>
      <c r="C56" s="132" t="s">
        <v>66</v>
      </c>
      <c r="D56" s="133"/>
      <c r="E56" s="31">
        <v>5</v>
      </c>
      <c r="F56" s="31" t="s">
        <v>66</v>
      </c>
      <c r="G56" s="31" t="s">
        <v>66</v>
      </c>
    </row>
    <row r="57" spans="1:8">
      <c r="A57" s="51"/>
      <c r="B57" s="52"/>
      <c r="C57" s="27"/>
      <c r="D57" s="53"/>
      <c r="E57" s="51"/>
      <c r="F57" s="51"/>
      <c r="G57" s="51"/>
    </row>
    <row r="58" spans="1:8">
      <c r="C58" s="47"/>
    </row>
    <row r="59" spans="1:8">
      <c r="A59" s="20" t="s">
        <v>111</v>
      </c>
      <c r="B59" s="61"/>
      <c r="C59" s="71"/>
      <c r="E59" s="36"/>
      <c r="F59" s="36"/>
    </row>
    <row r="60" spans="1:8">
      <c r="A60" s="146" t="s">
        <v>145</v>
      </c>
      <c r="B60" s="126"/>
      <c r="C60" s="126"/>
      <c r="D60" s="126"/>
      <c r="E60" s="126"/>
      <c r="F60" s="126"/>
      <c r="G60" s="126"/>
    </row>
    <row r="61" spans="1:8" ht="51" customHeight="1">
      <c r="A61" s="124" t="s">
        <v>146</v>
      </c>
      <c r="B61" s="125"/>
      <c r="C61" s="125"/>
      <c r="D61" s="125"/>
      <c r="E61" s="125"/>
      <c r="F61" s="125"/>
      <c r="G61" s="125"/>
      <c r="H61" s="126"/>
    </row>
    <row r="62" spans="1:8">
      <c r="B62" s="61"/>
      <c r="C62" s="61"/>
    </row>
    <row r="63" spans="1:8">
      <c r="B63" s="77"/>
      <c r="C63" s="77"/>
    </row>
    <row r="64" spans="1:8">
      <c r="A64" s="3" t="s">
        <v>84</v>
      </c>
      <c r="B64" s="70"/>
      <c r="C64" s="70"/>
      <c r="D64" s="3"/>
      <c r="E64" s="3" t="s">
        <v>87</v>
      </c>
      <c r="F64" s="3"/>
    </row>
    <row r="65" spans="1:6">
      <c r="A65" s="3" t="s">
        <v>85</v>
      </c>
      <c r="B65" s="70"/>
      <c r="C65" s="70"/>
      <c r="D65" s="3"/>
      <c r="E65" s="3"/>
      <c r="F65" s="3"/>
    </row>
    <row r="66" spans="1:6">
      <c r="A66" s="3" t="s">
        <v>86</v>
      </c>
      <c r="B66" s="70"/>
      <c r="C66" s="70"/>
      <c r="D66" s="3"/>
      <c r="E66" s="3"/>
      <c r="F66" s="3"/>
    </row>
    <row r="67" spans="1:6">
      <c r="A67" s="54"/>
      <c r="B67" s="55"/>
      <c r="C67" s="55"/>
      <c r="D67" s="54"/>
      <c r="E67" s="54"/>
    </row>
    <row r="68" spans="1:6">
      <c r="A68" s="46" t="s">
        <v>77</v>
      </c>
    </row>
    <row r="69" spans="1:6">
      <c r="A69" s="149" t="s">
        <v>78</v>
      </c>
      <c r="B69" s="149"/>
      <c r="C69" s="29" t="s">
        <v>23</v>
      </c>
    </row>
    <row r="70" spans="1:6">
      <c r="A70" s="149" t="s">
        <v>79</v>
      </c>
      <c r="B70" s="149"/>
      <c r="C70" s="29" t="s">
        <v>81</v>
      </c>
    </row>
    <row r="71" spans="1:6">
      <c r="A71" s="149" t="s">
        <v>80</v>
      </c>
      <c r="B71" s="150"/>
      <c r="C71" s="29" t="s">
        <v>82</v>
      </c>
    </row>
  </sheetData>
  <mergeCells count="44">
    <mergeCell ref="A38:B38"/>
    <mergeCell ref="A39:B39"/>
    <mergeCell ref="A60:G60"/>
    <mergeCell ref="A43:D43"/>
    <mergeCell ref="A51:E51"/>
    <mergeCell ref="A40:H40"/>
    <mergeCell ref="A71:B71"/>
    <mergeCell ref="A69:B69"/>
    <mergeCell ref="A70:B70"/>
    <mergeCell ref="A44:D44"/>
    <mergeCell ref="A45:D45"/>
    <mergeCell ref="A46:D46"/>
    <mergeCell ref="A47:D47"/>
    <mergeCell ref="A4:B4"/>
    <mergeCell ref="A9:B9"/>
    <mergeCell ref="A11:B11"/>
    <mergeCell ref="A12:H12"/>
    <mergeCell ref="A13:B13"/>
    <mergeCell ref="A24:B24"/>
    <mergeCell ref="A26:B26"/>
    <mergeCell ref="A28:B28"/>
    <mergeCell ref="A35:B35"/>
    <mergeCell ref="A37:B37"/>
    <mergeCell ref="A29:B29"/>
    <mergeCell ref="A31:B31"/>
    <mergeCell ref="A32:B32"/>
    <mergeCell ref="A33:B33"/>
    <mergeCell ref="A34:B34"/>
    <mergeCell ref="A3:B3"/>
    <mergeCell ref="A7:H7"/>
    <mergeCell ref="A8:B8"/>
    <mergeCell ref="A36:B36"/>
    <mergeCell ref="A61:H61"/>
    <mergeCell ref="A42:D42"/>
    <mergeCell ref="A55:B55"/>
    <mergeCell ref="C55:D55"/>
    <mergeCell ref="A56:B56"/>
    <mergeCell ref="C56:D56"/>
    <mergeCell ref="A50:E50"/>
    <mergeCell ref="A15:B15"/>
    <mergeCell ref="A16:B16"/>
    <mergeCell ref="A21:B21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2018-01-31T03:55:48Z</cp:lastPrinted>
  <dcterms:created xsi:type="dcterms:W3CDTF">2013-02-18T04:38:06Z</dcterms:created>
  <dcterms:modified xsi:type="dcterms:W3CDTF">2018-01-31T03:57:57Z</dcterms:modified>
</cp:coreProperties>
</file>