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8 г. отчеты - проекты\"/>
    </mc:Choice>
  </mc:AlternateContent>
  <bookViews>
    <workbookView xWindow="360" yWindow="30" windowWidth="11355" windowHeight="5280" activeTab="1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23" i="8" l="1"/>
  <c r="G22" i="8"/>
  <c r="G20" i="8"/>
  <c r="G19" i="8"/>
  <c r="G17" i="8"/>
  <c r="G16" i="8"/>
  <c r="G14" i="8"/>
  <c r="G13" i="8"/>
  <c r="F27" i="8"/>
  <c r="E27" i="8"/>
  <c r="F26" i="8"/>
  <c r="E26" i="8"/>
  <c r="F23" i="8"/>
  <c r="E23" i="8"/>
  <c r="F22" i="8"/>
  <c r="E22" i="8"/>
  <c r="F20" i="8"/>
  <c r="E20" i="8"/>
  <c r="F19" i="8"/>
  <c r="E19" i="8"/>
  <c r="F17" i="8"/>
  <c r="E17" i="8"/>
  <c r="F16" i="8"/>
  <c r="E16" i="8"/>
  <c r="F14" i="8"/>
  <c r="F13" i="8"/>
  <c r="E14" i="8"/>
  <c r="H38" i="8"/>
  <c r="H44" i="8"/>
  <c r="F8" i="8"/>
  <c r="E8" i="8"/>
  <c r="H8" i="8"/>
  <c r="H12" i="8"/>
  <c r="E13" i="8"/>
  <c r="D14" i="8"/>
  <c r="D13" i="8"/>
  <c r="H13" i="8"/>
  <c r="H14" i="8"/>
  <c r="H15" i="8"/>
  <c r="D17" i="8"/>
  <c r="D16" i="8"/>
  <c r="H16" i="8"/>
  <c r="H17" i="8"/>
  <c r="H18" i="8"/>
  <c r="D20" i="8"/>
  <c r="D19" i="8"/>
  <c r="H19" i="8"/>
  <c r="H20" i="8"/>
  <c r="H21" i="8"/>
  <c r="D22" i="8"/>
  <c r="H22" i="8"/>
  <c r="H23" i="8"/>
  <c r="H37" i="8"/>
  <c r="H34" i="8"/>
  <c r="H33" i="8"/>
  <c r="H32" i="8"/>
  <c r="H31" i="8"/>
  <c r="E29" i="8"/>
  <c r="F29" i="8"/>
  <c r="H29" i="8"/>
  <c r="D9" i="8"/>
  <c r="G53" i="8"/>
  <c r="G25" i="8"/>
  <c r="G8" i="8"/>
  <c r="G35" i="8"/>
  <c r="G41" i="8"/>
  <c r="F35" i="8"/>
  <c r="F41" i="8"/>
  <c r="E35" i="8"/>
  <c r="E41" i="8"/>
  <c r="H42" i="8"/>
  <c r="H25" i="8"/>
  <c r="H45" i="8"/>
  <c r="H43" i="8"/>
  <c r="G9" i="8"/>
  <c r="E39" i="8"/>
  <c r="H40" i="8"/>
  <c r="H39" i="8"/>
  <c r="H27" i="8"/>
  <c r="H26" i="8"/>
  <c r="H10" i="8"/>
  <c r="F9" i="8"/>
  <c r="E9" i="8"/>
  <c r="H9" i="8"/>
  <c r="C13" i="8"/>
  <c r="C9" i="8"/>
</calcChain>
</file>

<file path=xl/sharedStrings.xml><?xml version="1.0" encoding="utf-8"?>
<sst xmlns="http://schemas.openxmlformats.org/spreadsheetml/2006/main" count="162" uniqueCount="142">
  <si>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</si>
  <si>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</si>
  <si>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</si>
  <si>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</si>
  <si>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</si>
  <si>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</si>
  <si>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</si>
  <si>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</si>
  <si>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</si>
  <si>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</si>
  <si>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</si>
  <si>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</si>
  <si>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</si>
  <si>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</si>
  <si>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</si>
  <si>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</si>
  <si>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</si>
  <si>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</si>
  <si>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</si>
  <si>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</si>
  <si>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</si>
  <si>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</si>
  <si>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</si>
  <si>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</si>
  <si>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</si>
  <si>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</si>
  <si>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</si>
  <si>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</si>
  <si>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</si>
  <si>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</si>
  <si>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</si>
  <si>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</si>
  <si>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</si>
  <si>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</si>
  <si>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</si>
  <si>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</si>
  <si>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</si>
  <si>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</si>
  <si>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</si>
  <si>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</si>
  <si>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</si>
  <si>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</si>
  <si>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</si>
  <si>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</si>
  <si>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</si>
  <si>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</si>
  <si>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</si>
  <si>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</si>
  <si>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</si>
  <si>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</si>
  <si>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</si>
  <si>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</si>
  <si>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</si>
  <si>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</si>
  <si>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</si>
  <si>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</si>
  <si>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</si>
  <si>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</si>
  <si>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</si>
  <si>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</si>
  <si>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</si>
  <si>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</si>
  <si>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</si>
  <si>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</si>
  <si>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</si>
  <si>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</si>
  <si>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</si>
  <si>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</si>
  <si>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</si>
  <si>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</si>
  <si>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</si>
  <si>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Генеральный директор</t>
  </si>
  <si>
    <t>ООО "Управляющая компания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</si>
  <si>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</si>
  <si>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</si>
  <si>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</si>
  <si>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</si>
  <si>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</si>
  <si>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</si>
  <si>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договор Управления</t>
  </si>
  <si>
    <t>uklr2006@mail.ru</t>
  </si>
  <si>
    <t>часть 4.</t>
  </si>
  <si>
    <t>расшифровка статьи "Содержание   жилья" по видам работ</t>
  </si>
  <si>
    <t>1.4 Вывоз и утилизация ТБО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</si>
  <si>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</si>
  <si>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</si>
  <si>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</si>
  <si>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</si>
  <si>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</si>
  <si>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</si>
  <si>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</si>
  <si>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</si>
  <si>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</si>
  <si>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</si>
  <si>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</si>
  <si>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</si>
  <si>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</si>
  <si>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</si>
  <si>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</si>
  <si>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Эра"</t>
  </si>
  <si>
    <t>ООО " Чистый двор"</t>
  </si>
  <si>
    <t>2-265-897</t>
  </si>
  <si>
    <t>.</t>
  </si>
  <si>
    <t>№ 12 по ул. Тунгусской</t>
  </si>
  <si>
    <t xml:space="preserve">1.Сведения об Управляющей компании Ленинского района -2 </t>
  </si>
  <si>
    <t xml:space="preserve"> ООО "Управляющая компания Ленинского района - 2 "</t>
  </si>
  <si>
    <t>от 30 июля 2007 г. серия 25 № 002827453</t>
  </si>
  <si>
    <t xml:space="preserve">Тунгусская, 8 </t>
  </si>
  <si>
    <t>3  этажа</t>
  </si>
  <si>
    <t>3 подъезда</t>
  </si>
  <si>
    <t xml:space="preserve">                                                 01 октября 2009 года</t>
  </si>
  <si>
    <t>Ленинского района -2 "</t>
  </si>
  <si>
    <t>итого по дому:</t>
  </si>
  <si>
    <t>Прочие работы и услуги</t>
  </si>
  <si>
    <t>количество зарегистрированных</t>
  </si>
  <si>
    <t>итого: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</si>
  <si>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</si>
  <si>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</si>
  <si>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</si>
  <si>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</si>
  <si>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сумма, т.р.</t>
  </si>
  <si>
    <t>ООО "Эра"</t>
  </si>
  <si>
    <t>услуги по управлению, налоги</t>
  </si>
  <si>
    <t>71 чел</t>
  </si>
  <si>
    <t>3. Коммунальные услуги,всего:</t>
  </si>
  <si>
    <t xml:space="preserve">в том числе: </t>
  </si>
  <si>
    <t>ХВС но содержание ОИ МКД</t>
  </si>
  <si>
    <t>отведение сточных вод</t>
  </si>
  <si>
    <t>ГВС но содержание ОИ МКД</t>
  </si>
  <si>
    <t>эл.энергия но содержание ОИ МКД</t>
  </si>
  <si>
    <t>1.Капитальный ремонт</t>
  </si>
  <si>
    <t>2.текущий ремонт коммуникаций, проходящих через нежилые помещения</t>
  </si>
  <si>
    <t xml:space="preserve">                       Отчет ООО "Управляющей компании Ленинского района -2 "  за 2018 г.</t>
  </si>
  <si>
    <t>1.Отчет об исполнении договора управления за 2018 г.(тыс.р.)</t>
  </si>
  <si>
    <t>переходящие остатки д/ср-в на начало 01.01. 2018г.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</si>
  <si>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</si>
  <si>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</si>
  <si>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</si>
  <si>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замена вводного рубильника на эл. Снабжение</t>
  </si>
  <si>
    <t>План по статье "текущий ремонт" на 2019 год.</t>
  </si>
  <si>
    <t>Предложение Управляющей компании: частичный ремонт фасада, ремонт системы центрального отпления. Выполнение работ возможно либо за счет дополнительного сбора средств, либо по  мере их накопления на счету дома.</t>
  </si>
  <si>
    <r>
      <t>ИСХ__№</t>
    </r>
    <r>
      <rPr>
        <b/>
        <u/>
        <sz val="9"/>
        <color theme="1"/>
        <rFont val="Calibri"/>
        <family val="2"/>
        <charset val="204"/>
        <scheme val="minor"/>
      </rPr>
      <t xml:space="preserve">   10/02 от 26.02.2019 г.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</si>
</sst>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3" fillId="0" borderId="2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2" fillId="0" borderId="0" xfId="0" applyFont="1" applyAlignment="1"/>
    <xf numFmtId="0" fontId="0" fillId="0" borderId="0" xfId="0" applyAlignment="1"/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6" xfId="0" applyFont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/>
    <xf numFmtId="0" fontId="3" fillId="0" borderId="2" xfId="0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0" borderId="1" xfId="0" applyBorder="1"/>
    <xf numFmtId="0" fontId="16" fillId="0" borderId="1" xfId="0" applyFont="1" applyBorder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0" xfId="0" applyAlignment="1"/>
    <xf numFmtId="0" fontId="3" fillId="0" borderId="0" xfId="0" applyFont="1" applyBorder="1" applyAlignment="1"/>
    <xf numFmtId="0" fontId="9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6" fillId="0" borderId="2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6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3" fillId="0" borderId="0" xfId="0" applyFont="1" applyBorder="1" applyAlignment="1"/>
    <xf numFmtId="0" fontId="0" fillId="0" borderId="0" xfId="0" applyAlignment="1"/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/>
    <xf numFmtId="0" fontId="12" fillId="0" borderId="0" xfId="0" applyFont="1" applyAlignment="1"/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6" xfId="0" applyFont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E13" sqref="E13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132</v>
      </c>
      <c r="C1" s="1"/>
    </row>
    <row r="2" spans="1:4" ht="15" customHeight="1" x14ac:dyDescent="0.25">
      <c r="A2" s="2" t="s">
        <v>50</v>
      </c>
      <c r="C2" s="4"/>
    </row>
    <row r="3" spans="1:4" ht="15.75" x14ac:dyDescent="0.25">
      <c r="B3" s="4" t="s">
        <v>10</v>
      </c>
      <c r="C3" s="24" t="s">
        <v>103</v>
      </c>
    </row>
    <row r="4" spans="1:4" ht="14.25" customHeight="1" x14ac:dyDescent="0.25">
      <c r="A4" s="22" t="s">
        <v>141</v>
      </c>
      <c r="C4" s="4"/>
    </row>
    <row r="5" spans="1:4" ht="15" customHeight="1" x14ac:dyDescent="0.25">
      <c r="A5" s="4" t="s">
        <v>8</v>
      </c>
      <c r="C5" s="4"/>
    </row>
    <row r="6" spans="1:4" s="23" customFormat="1" ht="12.75" customHeight="1" x14ac:dyDescent="0.25">
      <c r="A6" s="4" t="s">
        <v>104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9</v>
      </c>
      <c r="C8" s="27" t="s">
        <v>105</v>
      </c>
      <c r="D8" s="14"/>
    </row>
    <row r="9" spans="1:4" s="3" customFormat="1" ht="12" customHeight="1" x14ac:dyDescent="0.25">
      <c r="A9" s="12" t="s">
        <v>1</v>
      </c>
      <c r="B9" s="13" t="s">
        <v>11</v>
      </c>
      <c r="C9" s="98" t="s">
        <v>12</v>
      </c>
      <c r="D9" s="99"/>
    </row>
    <row r="10" spans="1:4" s="3" customFormat="1" ht="24" customHeight="1" x14ac:dyDescent="0.25">
      <c r="A10" s="12" t="s">
        <v>2</v>
      </c>
      <c r="B10" s="15" t="s">
        <v>13</v>
      </c>
      <c r="C10" s="100" t="s">
        <v>106</v>
      </c>
      <c r="D10" s="101"/>
    </row>
    <row r="11" spans="1:4" s="3" customFormat="1" ht="15" customHeight="1" x14ac:dyDescent="0.25">
      <c r="A11" s="12" t="s">
        <v>3</v>
      </c>
      <c r="B11" s="13" t="s">
        <v>14</v>
      </c>
      <c r="C11" s="98" t="s">
        <v>15</v>
      </c>
      <c r="D11" s="99"/>
    </row>
    <row r="12" spans="1:4" s="3" customFormat="1" ht="15" customHeight="1" x14ac:dyDescent="0.25">
      <c r="A12" s="65" t="s">
        <v>4</v>
      </c>
      <c r="B12" s="66" t="s">
        <v>84</v>
      </c>
      <c r="C12" s="55" t="s">
        <v>85</v>
      </c>
      <c r="D12" s="56" t="s">
        <v>86</v>
      </c>
    </row>
    <row r="13" spans="1:4" s="3" customFormat="1" ht="15" customHeight="1" x14ac:dyDescent="0.25">
      <c r="A13" s="67"/>
      <c r="B13" s="68"/>
      <c r="C13" s="55" t="s">
        <v>87</v>
      </c>
      <c r="D13" s="56" t="s">
        <v>88</v>
      </c>
    </row>
    <row r="14" spans="1:4" s="3" customFormat="1" ht="15" customHeight="1" x14ac:dyDescent="0.25">
      <c r="A14" s="67"/>
      <c r="B14" s="68"/>
      <c r="C14" s="55" t="s">
        <v>89</v>
      </c>
      <c r="D14" s="56" t="s">
        <v>90</v>
      </c>
    </row>
    <row r="15" spans="1:4" s="3" customFormat="1" ht="15" customHeight="1" x14ac:dyDescent="0.25">
      <c r="A15" s="67"/>
      <c r="B15" s="68"/>
      <c r="C15" s="55" t="s">
        <v>91</v>
      </c>
      <c r="D15" s="56" t="s">
        <v>92</v>
      </c>
    </row>
    <row r="16" spans="1:4" s="3" customFormat="1" ht="15" customHeight="1" x14ac:dyDescent="0.25">
      <c r="A16" s="67"/>
      <c r="B16" s="68"/>
      <c r="C16" s="55" t="s">
        <v>93</v>
      </c>
      <c r="D16" s="56" t="s">
        <v>94</v>
      </c>
    </row>
    <row r="17" spans="1:5" s="3" customFormat="1" ht="15" customHeight="1" x14ac:dyDescent="0.25">
      <c r="A17" s="67"/>
      <c r="B17" s="68"/>
      <c r="C17" s="55" t="s">
        <v>95</v>
      </c>
      <c r="D17" s="56" t="s">
        <v>96</v>
      </c>
    </row>
    <row r="18" spans="1:5" s="3" customFormat="1" ht="15" customHeight="1" x14ac:dyDescent="0.25">
      <c r="A18" s="69"/>
      <c r="B18" s="70"/>
      <c r="C18" s="55" t="s">
        <v>97</v>
      </c>
      <c r="D18" s="56" t="s">
        <v>98</v>
      </c>
    </row>
    <row r="19" spans="1:5" s="3" customFormat="1" ht="14.25" customHeight="1" x14ac:dyDescent="0.25">
      <c r="A19" s="12" t="s">
        <v>5</v>
      </c>
      <c r="B19" s="13" t="s">
        <v>16</v>
      </c>
      <c r="C19" s="102" t="s">
        <v>80</v>
      </c>
      <c r="D19" s="103"/>
    </row>
    <row r="20" spans="1:5" s="3" customFormat="1" x14ac:dyDescent="0.25">
      <c r="A20" s="12" t="s">
        <v>6</v>
      </c>
      <c r="B20" s="13" t="s">
        <v>17</v>
      </c>
      <c r="C20" s="104" t="s">
        <v>53</v>
      </c>
      <c r="D20" s="105"/>
    </row>
    <row r="21" spans="1:5" s="3" customFormat="1" ht="16.5" customHeight="1" x14ac:dyDescent="0.25">
      <c r="A21" s="12" t="s">
        <v>7</v>
      </c>
      <c r="B21" s="13" t="s">
        <v>18</v>
      </c>
      <c r="C21" s="100" t="s">
        <v>19</v>
      </c>
      <c r="D21" s="101"/>
    </row>
    <row r="22" spans="1:5" s="3" customFormat="1" ht="16.5" customHeight="1" x14ac:dyDescent="0.25">
      <c r="A22" s="25"/>
      <c r="B22" s="26"/>
      <c r="C22" s="25"/>
      <c r="D22" s="25"/>
    </row>
    <row r="23" spans="1:5" s="5" customFormat="1" ht="15.75" customHeight="1" x14ac:dyDescent="0.25">
      <c r="A23" s="8" t="s">
        <v>20</v>
      </c>
      <c r="B23" s="17"/>
      <c r="C23" s="17"/>
      <c r="D23" s="17"/>
    </row>
    <row r="24" spans="1:5" s="5" customFormat="1" ht="15.75" customHeight="1" x14ac:dyDescent="0.25">
      <c r="A24" s="16"/>
      <c r="B24" s="17"/>
      <c r="C24" s="17"/>
      <c r="D24" s="17"/>
    </row>
    <row r="25" spans="1:5" ht="21.75" customHeight="1" x14ac:dyDescent="0.25">
      <c r="A25" s="6"/>
      <c r="B25" s="18" t="s">
        <v>21</v>
      </c>
      <c r="C25" s="7" t="s">
        <v>22</v>
      </c>
      <c r="D25" s="9" t="s">
        <v>23</v>
      </c>
    </row>
    <row r="26" spans="1:5" s="5" customFormat="1" ht="28.5" customHeight="1" x14ac:dyDescent="0.25">
      <c r="A26" s="106" t="s">
        <v>26</v>
      </c>
      <c r="B26" s="107"/>
      <c r="C26" s="107"/>
      <c r="D26" s="108"/>
    </row>
    <row r="27" spans="1:5" s="5" customFormat="1" ht="15" customHeight="1" x14ac:dyDescent="0.25">
      <c r="A27" s="29"/>
      <c r="B27" s="30"/>
      <c r="C27" s="30"/>
      <c r="D27" s="31"/>
    </row>
    <row r="28" spans="1:5" ht="13.5" customHeight="1" x14ac:dyDescent="0.25">
      <c r="A28" s="7">
        <v>1</v>
      </c>
      <c r="B28" s="6" t="s">
        <v>100</v>
      </c>
      <c r="C28" s="6" t="s">
        <v>24</v>
      </c>
      <c r="D28" s="6" t="s">
        <v>25</v>
      </c>
    </row>
    <row r="29" spans="1:5" x14ac:dyDescent="0.25">
      <c r="A29" s="20" t="s">
        <v>27</v>
      </c>
      <c r="B29" s="19"/>
      <c r="C29" s="19"/>
      <c r="D29" s="19"/>
    </row>
    <row r="30" spans="1:5" ht="12.75" customHeight="1" x14ac:dyDescent="0.25">
      <c r="A30" s="7">
        <v>1</v>
      </c>
      <c r="B30" s="6" t="s">
        <v>99</v>
      </c>
      <c r="C30" s="6" t="s">
        <v>107</v>
      </c>
      <c r="D30" s="10" t="s">
        <v>101</v>
      </c>
      <c r="E30" t="s">
        <v>78</v>
      </c>
    </row>
    <row r="31" spans="1:5" x14ac:dyDescent="0.25">
      <c r="A31" s="20" t="s">
        <v>43</v>
      </c>
      <c r="B31" s="19"/>
      <c r="C31" s="19"/>
      <c r="D31" s="19"/>
    </row>
    <row r="32" spans="1:5" ht="13.5" customHeight="1" x14ac:dyDescent="0.25">
      <c r="A32" s="20" t="s">
        <v>44</v>
      </c>
      <c r="B32" s="19"/>
      <c r="C32" s="19"/>
      <c r="D32" s="19"/>
    </row>
    <row r="33" spans="1:4" ht="12" customHeight="1" x14ac:dyDescent="0.25">
      <c r="A33" s="7">
        <v>1</v>
      </c>
      <c r="B33" s="6" t="s">
        <v>28</v>
      </c>
      <c r="C33" s="6" t="s">
        <v>107</v>
      </c>
      <c r="D33" s="10" t="s">
        <v>29</v>
      </c>
    </row>
    <row r="34" spans="1:4" x14ac:dyDescent="0.25">
      <c r="A34" s="20" t="s">
        <v>30</v>
      </c>
      <c r="B34" s="19"/>
      <c r="C34" s="19"/>
      <c r="D34" s="19"/>
    </row>
    <row r="35" spans="1:4" ht="14.25" customHeight="1" x14ac:dyDescent="0.25">
      <c r="A35" s="7">
        <v>1</v>
      </c>
      <c r="B35" s="6" t="s">
        <v>31</v>
      </c>
      <c r="C35" s="6" t="s">
        <v>24</v>
      </c>
      <c r="D35" s="6" t="s">
        <v>32</v>
      </c>
    </row>
    <row r="36" spans="1:4" ht="13.5" customHeight="1" x14ac:dyDescent="0.25">
      <c r="A36" s="20" t="s">
        <v>33</v>
      </c>
      <c r="B36" s="19"/>
      <c r="C36" s="19"/>
      <c r="D36" s="19"/>
    </row>
    <row r="37" spans="1:4" x14ac:dyDescent="0.25">
      <c r="A37" s="7">
        <v>1</v>
      </c>
      <c r="B37" s="6" t="s">
        <v>34</v>
      </c>
      <c r="C37" s="6" t="s">
        <v>24</v>
      </c>
      <c r="D37" s="6" t="s">
        <v>25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49</v>
      </c>
      <c r="B39" s="19"/>
      <c r="C39" s="19"/>
      <c r="D39" s="19"/>
    </row>
    <row r="40" spans="1:4" x14ac:dyDescent="0.25">
      <c r="A40" s="7">
        <v>1</v>
      </c>
      <c r="B40" s="6" t="s">
        <v>35</v>
      </c>
      <c r="C40" s="95">
        <v>1951</v>
      </c>
      <c r="D40" s="96"/>
    </row>
    <row r="41" spans="1:4" x14ac:dyDescent="0.25">
      <c r="A41" s="7">
        <v>2</v>
      </c>
      <c r="B41" s="6" t="s">
        <v>37</v>
      </c>
      <c r="C41" s="95" t="s">
        <v>108</v>
      </c>
      <c r="D41" s="96"/>
    </row>
    <row r="42" spans="1:4" ht="15" customHeight="1" x14ac:dyDescent="0.25">
      <c r="A42" s="7">
        <v>3</v>
      </c>
      <c r="B42" s="6" t="s">
        <v>38</v>
      </c>
      <c r="C42" s="95" t="s">
        <v>109</v>
      </c>
      <c r="D42" s="97"/>
    </row>
    <row r="43" spans="1:4" x14ac:dyDescent="0.25">
      <c r="A43" s="7">
        <v>4</v>
      </c>
      <c r="B43" s="6" t="s">
        <v>36</v>
      </c>
      <c r="C43" s="95" t="s">
        <v>54</v>
      </c>
      <c r="D43" s="97"/>
    </row>
    <row r="44" spans="1:4" x14ac:dyDescent="0.25">
      <c r="A44" s="7">
        <v>5</v>
      </c>
      <c r="B44" s="6" t="s">
        <v>39</v>
      </c>
      <c r="C44" s="95" t="s">
        <v>54</v>
      </c>
      <c r="D44" s="97"/>
    </row>
    <row r="45" spans="1:4" x14ac:dyDescent="0.25">
      <c r="A45" s="7">
        <v>6</v>
      </c>
      <c r="B45" s="6" t="s">
        <v>114</v>
      </c>
      <c r="C45" s="95" t="s">
        <v>123</v>
      </c>
      <c r="D45" s="109"/>
    </row>
    <row r="46" spans="1:4" x14ac:dyDescent="0.25">
      <c r="A46" s="7">
        <v>7</v>
      </c>
      <c r="B46" s="6" t="s">
        <v>40</v>
      </c>
      <c r="C46" s="95">
        <v>2050.9</v>
      </c>
      <c r="D46" s="96"/>
    </row>
    <row r="47" spans="1:4" ht="15" customHeight="1" x14ac:dyDescent="0.25">
      <c r="A47" s="7">
        <v>8</v>
      </c>
      <c r="B47" s="6" t="s">
        <v>41</v>
      </c>
      <c r="C47" s="95">
        <v>86.2</v>
      </c>
      <c r="D47" s="96"/>
    </row>
    <row r="48" spans="1:4" x14ac:dyDescent="0.25">
      <c r="A48" s="7">
        <v>9</v>
      </c>
      <c r="B48" s="6" t="s">
        <v>42</v>
      </c>
      <c r="C48" s="95">
        <v>297.3</v>
      </c>
      <c r="D48" s="96"/>
    </row>
    <row r="49" spans="1:3" x14ac:dyDescent="0.25">
      <c r="B49" s="19" t="s">
        <v>79</v>
      </c>
      <c r="C49" s="52" t="s">
        <v>110</v>
      </c>
    </row>
    <row r="50" spans="1:3" ht="15" customHeight="1" x14ac:dyDescent="0.25">
      <c r="A50" s="4"/>
    </row>
    <row r="51" spans="1:3" x14ac:dyDescent="0.25">
      <c r="A51" s="4"/>
    </row>
    <row r="53" spans="1:3" ht="15" customHeight="1" x14ac:dyDescent="0.25">
      <c r="B53" s="71"/>
      <c r="C53" t="s">
        <v>102</v>
      </c>
    </row>
  </sheetData>
  <mergeCells count="16">
    <mergeCell ref="C46:D46"/>
    <mergeCell ref="C47:D47"/>
    <mergeCell ref="C48:D48"/>
    <mergeCell ref="C44:D44"/>
    <mergeCell ref="C9:D9"/>
    <mergeCell ref="C10:D10"/>
    <mergeCell ref="C11:D11"/>
    <mergeCell ref="C19:D19"/>
    <mergeCell ref="C20:D20"/>
    <mergeCell ref="C21:D21"/>
    <mergeCell ref="A26:D26"/>
    <mergeCell ref="C40:D40"/>
    <mergeCell ref="C41:D41"/>
    <mergeCell ref="C42:D42"/>
    <mergeCell ref="C43:D43"/>
    <mergeCell ref="C45:D45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topLeftCell="A33" workbookViewId="0">
      <selection activeCell="A52" sqref="A52:XFD55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8.85546875" customWidth="1"/>
    <col min="7" max="7" width="9.85546875" customWidth="1"/>
    <col min="8" max="8" width="10.42578125" customWidth="1"/>
  </cols>
  <sheetData>
    <row r="1" spans="1:8" x14ac:dyDescent="0.25">
      <c r="A1" s="4" t="s">
        <v>116</v>
      </c>
      <c r="B1"/>
      <c r="C1" s="42"/>
      <c r="D1" s="42"/>
    </row>
    <row r="2" spans="1:8" ht="13.5" customHeight="1" x14ac:dyDescent="0.25">
      <c r="A2" s="4" t="s">
        <v>133</v>
      </c>
      <c r="B2"/>
      <c r="C2" s="42"/>
      <c r="D2" s="42"/>
    </row>
    <row r="3" spans="1:8" ht="56.25" customHeight="1" x14ac:dyDescent="0.25">
      <c r="A3" s="115" t="s">
        <v>60</v>
      </c>
      <c r="B3" s="116"/>
      <c r="C3" s="43" t="s">
        <v>61</v>
      </c>
      <c r="D3" s="32" t="s">
        <v>62</v>
      </c>
      <c r="E3" s="32" t="s">
        <v>63</v>
      </c>
      <c r="F3" s="32" t="s">
        <v>64</v>
      </c>
      <c r="G3" s="44" t="s">
        <v>65</v>
      </c>
      <c r="H3" s="32" t="s">
        <v>66</v>
      </c>
    </row>
    <row r="4" spans="1:8" ht="24.75" customHeight="1" x14ac:dyDescent="0.25">
      <c r="A4" s="136" t="s">
        <v>134</v>
      </c>
      <c r="B4" s="122"/>
      <c r="C4" s="43"/>
      <c r="D4" s="32">
        <v>-382.48</v>
      </c>
      <c r="E4" s="32"/>
      <c r="F4" s="32"/>
      <c r="G4" s="44"/>
      <c r="H4" s="32"/>
    </row>
    <row r="5" spans="1:8" ht="15.75" customHeight="1" x14ac:dyDescent="0.25">
      <c r="A5" s="75" t="s">
        <v>117</v>
      </c>
      <c r="B5" s="76"/>
      <c r="C5" s="43"/>
      <c r="D5" s="32">
        <v>12.06</v>
      </c>
      <c r="E5" s="32"/>
      <c r="F5" s="32"/>
      <c r="G5" s="44"/>
      <c r="H5" s="32"/>
    </row>
    <row r="6" spans="1:8" ht="15" customHeight="1" x14ac:dyDescent="0.25">
      <c r="A6" s="75" t="s">
        <v>118</v>
      </c>
      <c r="B6" s="76"/>
      <c r="C6" s="43"/>
      <c r="D6" s="32">
        <v>-394.54</v>
      </c>
      <c r="E6" s="32"/>
      <c r="F6" s="32"/>
      <c r="G6" s="44"/>
      <c r="H6" s="32"/>
    </row>
    <row r="7" spans="1:8" ht="15" customHeight="1" x14ac:dyDescent="0.25">
      <c r="A7" s="133" t="s">
        <v>135</v>
      </c>
      <c r="B7" s="109"/>
      <c r="C7" s="109"/>
      <c r="D7" s="109"/>
      <c r="E7" s="109"/>
      <c r="F7" s="109"/>
      <c r="G7" s="109"/>
      <c r="H7" s="121"/>
    </row>
    <row r="8" spans="1:8" ht="17.25" customHeight="1" x14ac:dyDescent="0.25">
      <c r="A8" s="115" t="s">
        <v>67</v>
      </c>
      <c r="B8" s="119"/>
      <c r="C8" s="36">
        <v>15.83</v>
      </c>
      <c r="D8" s="33">
        <v>-266.22000000000003</v>
      </c>
      <c r="E8" s="33">
        <f>E12+E15+E18+E21</f>
        <v>385.83000000000004</v>
      </c>
      <c r="F8" s="33">
        <f>F12+F15+F18+F21</f>
        <v>407.81</v>
      </c>
      <c r="G8" s="33">
        <f>G12+G15+G18+G21</f>
        <v>407.81</v>
      </c>
      <c r="H8" s="7">
        <f t="shared" ref="H8:H10" si="0">F8-E8+D8</f>
        <v>-244.24000000000007</v>
      </c>
    </row>
    <row r="9" spans="1:8" x14ac:dyDescent="0.25">
      <c r="A9" s="45" t="s">
        <v>68</v>
      </c>
      <c r="B9" s="46"/>
      <c r="C9" s="7">
        <f>C8-C10</f>
        <v>14.25</v>
      </c>
      <c r="D9" s="7">
        <f>D8-D10</f>
        <v>-239.60000000000002</v>
      </c>
      <c r="E9" s="7">
        <f>E8-E10</f>
        <v>348.6</v>
      </c>
      <c r="F9" s="7">
        <f>F8-F10</f>
        <v>373.37</v>
      </c>
      <c r="G9" s="7">
        <f>G8-G10</f>
        <v>373.37</v>
      </c>
      <c r="H9" s="7">
        <f t="shared" si="0"/>
        <v>-214.83000000000004</v>
      </c>
    </row>
    <row r="10" spans="1:8" x14ac:dyDescent="0.25">
      <c r="A10" s="114" t="s">
        <v>69</v>
      </c>
      <c r="B10" s="109"/>
      <c r="C10" s="7">
        <v>1.58</v>
      </c>
      <c r="D10" s="7">
        <v>-26.62</v>
      </c>
      <c r="E10" s="7">
        <v>37.229999999999997</v>
      </c>
      <c r="F10" s="7">
        <v>34.44</v>
      </c>
      <c r="G10" s="7">
        <v>34.44</v>
      </c>
      <c r="H10" s="7">
        <f t="shared" si="0"/>
        <v>-29.41</v>
      </c>
    </row>
    <row r="11" spans="1:8" ht="12.75" customHeight="1" x14ac:dyDescent="0.25">
      <c r="A11" s="133" t="s">
        <v>82</v>
      </c>
      <c r="B11" s="118"/>
      <c r="C11" s="118"/>
      <c r="D11" s="118"/>
      <c r="E11" s="118"/>
      <c r="F11" s="118"/>
      <c r="G11" s="118"/>
      <c r="H11" s="119"/>
    </row>
    <row r="12" spans="1:8" x14ac:dyDescent="0.25">
      <c r="A12" s="134" t="s">
        <v>51</v>
      </c>
      <c r="B12" s="135"/>
      <c r="C12" s="36">
        <v>5.65</v>
      </c>
      <c r="D12" s="33">
        <v>-100.77</v>
      </c>
      <c r="E12" s="33">
        <v>139.05000000000001</v>
      </c>
      <c r="F12" s="33">
        <v>160.02000000000001</v>
      </c>
      <c r="G12" s="33">
        <v>160.02000000000001</v>
      </c>
      <c r="H12" s="94">
        <f>F12-E12+D12</f>
        <v>-79.8</v>
      </c>
    </row>
    <row r="13" spans="1:8" x14ac:dyDescent="0.25">
      <c r="A13" s="45" t="s">
        <v>68</v>
      </c>
      <c r="B13" s="46"/>
      <c r="C13" s="7">
        <f>C12-C14</f>
        <v>5.08</v>
      </c>
      <c r="D13" s="94">
        <f>D12-D14</f>
        <v>-90.692999999999998</v>
      </c>
      <c r="E13" s="94">
        <f>E12-E14</f>
        <v>125.14500000000001</v>
      </c>
      <c r="F13" s="94">
        <f>F12-F14</f>
        <v>144.018</v>
      </c>
      <c r="G13" s="94">
        <f>G12-G14</f>
        <v>144.018</v>
      </c>
      <c r="H13" s="94">
        <f t="shared" ref="H13:H23" si="1">F13-E13+D13</f>
        <v>-71.820000000000007</v>
      </c>
    </row>
    <row r="14" spans="1:8" x14ac:dyDescent="0.25">
      <c r="A14" s="114" t="s">
        <v>69</v>
      </c>
      <c r="B14" s="109"/>
      <c r="C14" s="7">
        <v>0.56999999999999995</v>
      </c>
      <c r="D14" s="94">
        <f>D12*10%</f>
        <v>-10.077</v>
      </c>
      <c r="E14" s="94">
        <f>E12*10%</f>
        <v>13.905000000000001</v>
      </c>
      <c r="F14" s="94">
        <f>F12*10%</f>
        <v>16.002000000000002</v>
      </c>
      <c r="G14" s="94">
        <f>G12*10%</f>
        <v>16.002000000000002</v>
      </c>
      <c r="H14" s="94">
        <f t="shared" si="1"/>
        <v>-7.9799999999999986</v>
      </c>
    </row>
    <row r="15" spans="1:8" ht="23.25" customHeight="1" x14ac:dyDescent="0.25">
      <c r="A15" s="134" t="s">
        <v>45</v>
      </c>
      <c r="B15" s="135"/>
      <c r="C15" s="36">
        <v>3.45</v>
      </c>
      <c r="D15" s="33">
        <v>-61.23</v>
      </c>
      <c r="E15" s="33">
        <v>84.91</v>
      </c>
      <c r="F15" s="33">
        <v>97.71</v>
      </c>
      <c r="G15" s="33">
        <v>97.71</v>
      </c>
      <c r="H15" s="94">
        <f t="shared" si="1"/>
        <v>-48.43</v>
      </c>
    </row>
    <row r="16" spans="1:8" x14ac:dyDescent="0.25">
      <c r="A16" s="45" t="s">
        <v>68</v>
      </c>
      <c r="B16" s="46"/>
      <c r="C16" s="7">
        <v>3.1</v>
      </c>
      <c r="D16" s="94">
        <f>D15-D17</f>
        <v>-55.106999999999999</v>
      </c>
      <c r="E16" s="94">
        <f>E15-E17</f>
        <v>76.418999999999997</v>
      </c>
      <c r="F16" s="94">
        <f>F15-F17</f>
        <v>87.938999999999993</v>
      </c>
      <c r="G16" s="94">
        <f>G15-G17</f>
        <v>87.938999999999993</v>
      </c>
      <c r="H16" s="94">
        <f t="shared" si="1"/>
        <v>-43.587000000000003</v>
      </c>
    </row>
    <row r="17" spans="1:8" ht="15" customHeight="1" x14ac:dyDescent="0.25">
      <c r="A17" s="114" t="s">
        <v>69</v>
      </c>
      <c r="B17" s="109"/>
      <c r="C17" s="7">
        <v>0.35</v>
      </c>
      <c r="D17" s="94">
        <f>D15*10%</f>
        <v>-6.1230000000000002</v>
      </c>
      <c r="E17" s="94">
        <f>E15*10%</f>
        <v>8.4909999999999997</v>
      </c>
      <c r="F17" s="94">
        <f>F15*10%</f>
        <v>9.7710000000000008</v>
      </c>
      <c r="G17" s="94">
        <f>G15*10%</f>
        <v>9.7710000000000008</v>
      </c>
      <c r="H17" s="94">
        <f t="shared" si="1"/>
        <v>-4.8429999999999991</v>
      </c>
    </row>
    <row r="18" spans="1:8" ht="13.5" customHeight="1" x14ac:dyDescent="0.25">
      <c r="A18" s="134" t="s">
        <v>52</v>
      </c>
      <c r="B18" s="135"/>
      <c r="C18" s="43">
        <v>2.37</v>
      </c>
      <c r="D18" s="33">
        <v>-42.02</v>
      </c>
      <c r="E18" s="33">
        <v>58.32</v>
      </c>
      <c r="F18" s="33">
        <v>67.12</v>
      </c>
      <c r="G18" s="33">
        <v>67.12</v>
      </c>
      <c r="H18" s="94">
        <f t="shared" si="1"/>
        <v>-33.22</v>
      </c>
    </row>
    <row r="19" spans="1:8" ht="13.5" customHeight="1" x14ac:dyDescent="0.25">
      <c r="A19" s="45" t="s">
        <v>68</v>
      </c>
      <c r="B19" s="46"/>
      <c r="C19" s="7">
        <v>2.13</v>
      </c>
      <c r="D19" s="94">
        <f>D18-D20</f>
        <v>-37.818000000000005</v>
      </c>
      <c r="E19" s="94">
        <f>E18-E20</f>
        <v>52.488</v>
      </c>
      <c r="F19" s="94">
        <f>F18-F20</f>
        <v>60.408000000000001</v>
      </c>
      <c r="G19" s="94">
        <f>G18-G20</f>
        <v>60.408000000000001</v>
      </c>
      <c r="H19" s="94">
        <f t="shared" si="1"/>
        <v>-29.898000000000003</v>
      </c>
    </row>
    <row r="20" spans="1:8" ht="12.75" customHeight="1" x14ac:dyDescent="0.25">
      <c r="A20" s="114" t="s">
        <v>69</v>
      </c>
      <c r="B20" s="109"/>
      <c r="C20" s="7">
        <v>0.24</v>
      </c>
      <c r="D20" s="94">
        <f>D18*10%</f>
        <v>-4.2020000000000008</v>
      </c>
      <c r="E20" s="94">
        <f>E18*10%</f>
        <v>5.8320000000000007</v>
      </c>
      <c r="F20" s="94">
        <f>F18*10%</f>
        <v>6.7120000000000006</v>
      </c>
      <c r="G20" s="94">
        <f>G18*10%</f>
        <v>6.7120000000000006</v>
      </c>
      <c r="H20" s="94">
        <f t="shared" si="1"/>
        <v>-3.322000000000001</v>
      </c>
    </row>
    <row r="21" spans="1:8" ht="14.25" customHeight="1" x14ac:dyDescent="0.25">
      <c r="A21" s="10" t="s">
        <v>83</v>
      </c>
      <c r="B21" s="47"/>
      <c r="C21" s="35">
        <v>4.3600000000000003</v>
      </c>
      <c r="D21" s="7">
        <v>-62.2</v>
      </c>
      <c r="E21" s="7">
        <v>103.55</v>
      </c>
      <c r="F21" s="7">
        <v>82.96</v>
      </c>
      <c r="G21" s="7">
        <v>82.96</v>
      </c>
      <c r="H21" s="94">
        <f t="shared" si="1"/>
        <v>-82.79</v>
      </c>
    </row>
    <row r="22" spans="1:8" ht="14.25" customHeight="1" x14ac:dyDescent="0.25">
      <c r="A22" s="45" t="s">
        <v>68</v>
      </c>
      <c r="B22" s="46"/>
      <c r="C22" s="7">
        <v>3.92</v>
      </c>
      <c r="D22" s="7">
        <f>D21-D23</f>
        <v>-55.980000000000004</v>
      </c>
      <c r="E22" s="94">
        <f>E21-E23</f>
        <v>93.194999999999993</v>
      </c>
      <c r="F22" s="94">
        <f>F21-F23</f>
        <v>74.663999999999987</v>
      </c>
      <c r="G22" s="94">
        <f>G21-G23</f>
        <v>74.663999999999987</v>
      </c>
      <c r="H22" s="94">
        <f t="shared" si="1"/>
        <v>-74.51100000000001</v>
      </c>
    </row>
    <row r="23" spans="1:8" x14ac:dyDescent="0.25">
      <c r="A23" s="114" t="s">
        <v>69</v>
      </c>
      <c r="B23" s="109"/>
      <c r="C23" s="7">
        <v>0.44</v>
      </c>
      <c r="D23" s="7">
        <v>-6.22</v>
      </c>
      <c r="E23" s="94">
        <f>E21*10%</f>
        <v>10.355</v>
      </c>
      <c r="F23" s="94">
        <f>F21*10%</f>
        <v>8.2959999999999994</v>
      </c>
      <c r="G23" s="94">
        <f>G21*10%</f>
        <v>8.2959999999999994</v>
      </c>
      <c r="H23" s="94">
        <f t="shared" si="1"/>
        <v>-8.2789999999999999</v>
      </c>
    </row>
    <row r="24" spans="1:8" ht="7.5" customHeight="1" x14ac:dyDescent="0.25">
      <c r="A24" s="57"/>
      <c r="B24" s="58"/>
      <c r="C24" s="7"/>
      <c r="D24" s="7"/>
      <c r="E24" s="7"/>
      <c r="F24" s="7"/>
      <c r="G24" s="54"/>
      <c r="H24" s="7"/>
    </row>
    <row r="25" spans="1:8" ht="15.75" customHeight="1" x14ac:dyDescent="0.25">
      <c r="A25" s="115" t="s">
        <v>46</v>
      </c>
      <c r="B25" s="116"/>
      <c r="C25" s="35">
        <v>5.26</v>
      </c>
      <c r="D25" s="35">
        <v>-111.91</v>
      </c>
      <c r="E25" s="35">
        <v>130.19</v>
      </c>
      <c r="F25" s="35">
        <v>149.82</v>
      </c>
      <c r="G25" s="72">
        <f>G26+G27</f>
        <v>32.840000000000003</v>
      </c>
      <c r="H25" s="94">
        <f>F25-E25+D25+F25-G25</f>
        <v>24.699999999999989</v>
      </c>
    </row>
    <row r="26" spans="1:8" ht="15" customHeight="1" x14ac:dyDescent="0.25">
      <c r="A26" s="62" t="s">
        <v>70</v>
      </c>
      <c r="B26" s="63"/>
      <c r="C26" s="35">
        <v>4.7300000000000004</v>
      </c>
      <c r="D26" s="35">
        <v>-106.88</v>
      </c>
      <c r="E26" s="94">
        <f>E25-E27</f>
        <v>117.17099999999999</v>
      </c>
      <c r="F26" s="94">
        <f>F25-F27</f>
        <v>134.83799999999999</v>
      </c>
      <c r="G26" s="64">
        <v>17.86</v>
      </c>
      <c r="H26" s="94">
        <f t="shared" ref="H26:H34" si="2">F26-E26+D26+F26-G26</f>
        <v>27.765000000000001</v>
      </c>
    </row>
    <row r="27" spans="1:8" ht="12.75" customHeight="1" x14ac:dyDescent="0.25">
      <c r="A27" s="114" t="s">
        <v>69</v>
      </c>
      <c r="B27" s="109"/>
      <c r="C27" s="7">
        <v>0.53</v>
      </c>
      <c r="D27" s="7">
        <v>-5.03</v>
      </c>
      <c r="E27" s="94">
        <f>E25*10%</f>
        <v>13.019</v>
      </c>
      <c r="F27" s="94">
        <f>F25*10%</f>
        <v>14.981999999999999</v>
      </c>
      <c r="G27" s="7">
        <v>14.98</v>
      </c>
      <c r="H27" s="94">
        <f t="shared" si="2"/>
        <v>-3.0650000000000013</v>
      </c>
    </row>
    <row r="28" spans="1:8" ht="12.75" customHeight="1" x14ac:dyDescent="0.25">
      <c r="A28" s="93"/>
      <c r="B28" s="92"/>
      <c r="C28" s="7"/>
      <c r="D28" s="7"/>
      <c r="E28" s="7"/>
      <c r="F28" s="7"/>
      <c r="G28" s="91"/>
      <c r="H28" s="7"/>
    </row>
    <row r="29" spans="1:8" ht="12.75" customHeight="1" x14ac:dyDescent="0.25">
      <c r="A29" s="112" t="s">
        <v>124</v>
      </c>
      <c r="B29" s="113"/>
      <c r="C29" s="7"/>
      <c r="D29" s="35">
        <v>-7.85</v>
      </c>
      <c r="E29" s="35">
        <f>E31+E32+E33+E34</f>
        <v>20.099999999999998</v>
      </c>
      <c r="F29" s="35">
        <f>F31+F32+F33+F34</f>
        <v>24.59</v>
      </c>
      <c r="G29" s="90">
        <v>24.59</v>
      </c>
      <c r="H29" s="7">
        <f t="shared" si="2"/>
        <v>-3.3599999999999959</v>
      </c>
    </row>
    <row r="30" spans="1:8" ht="12.75" customHeight="1" x14ac:dyDescent="0.25">
      <c r="A30" s="45" t="s">
        <v>125</v>
      </c>
      <c r="B30" s="87"/>
      <c r="C30" s="7"/>
      <c r="D30" s="7"/>
      <c r="E30" s="7"/>
      <c r="F30" s="7"/>
      <c r="G30" s="86"/>
      <c r="H30" s="7"/>
    </row>
    <row r="31" spans="1:8" ht="12.75" customHeight="1" x14ac:dyDescent="0.25">
      <c r="A31" s="110" t="s">
        <v>126</v>
      </c>
      <c r="B31" s="111"/>
      <c r="C31" s="7"/>
      <c r="D31" s="7">
        <v>-0.48</v>
      </c>
      <c r="E31" s="7">
        <v>1.71</v>
      </c>
      <c r="F31" s="7">
        <v>1.93</v>
      </c>
      <c r="G31" s="7">
        <v>1.93</v>
      </c>
      <c r="H31" s="7">
        <f t="shared" si="2"/>
        <v>-0.26</v>
      </c>
    </row>
    <row r="32" spans="1:8" ht="12.75" customHeight="1" x14ac:dyDescent="0.25">
      <c r="A32" s="110" t="s">
        <v>128</v>
      </c>
      <c r="B32" s="111"/>
      <c r="C32" s="7"/>
      <c r="D32" s="7">
        <v>-1.96</v>
      </c>
      <c r="E32" s="7">
        <v>7.68</v>
      </c>
      <c r="F32" s="7">
        <v>8.67</v>
      </c>
      <c r="G32" s="7">
        <v>8.67</v>
      </c>
      <c r="H32" s="7">
        <f t="shared" si="2"/>
        <v>-0.96999999999999975</v>
      </c>
    </row>
    <row r="33" spans="1:8" ht="12.75" customHeight="1" x14ac:dyDescent="0.25">
      <c r="A33" s="110" t="s">
        <v>129</v>
      </c>
      <c r="B33" s="111"/>
      <c r="C33" s="7"/>
      <c r="D33" s="7">
        <v>-5.14</v>
      </c>
      <c r="E33" s="7">
        <v>9.08</v>
      </c>
      <c r="F33" s="7">
        <v>12.3</v>
      </c>
      <c r="G33" s="7">
        <v>12.3</v>
      </c>
      <c r="H33" s="7">
        <f t="shared" si="2"/>
        <v>-1.9199999999999982</v>
      </c>
    </row>
    <row r="34" spans="1:8" ht="12.75" customHeight="1" x14ac:dyDescent="0.25">
      <c r="A34" s="110" t="s">
        <v>127</v>
      </c>
      <c r="B34" s="111"/>
      <c r="C34" s="7"/>
      <c r="D34" s="7">
        <v>-0.27</v>
      </c>
      <c r="E34" s="7">
        <v>1.63</v>
      </c>
      <c r="F34" s="7">
        <v>1.69</v>
      </c>
      <c r="G34" s="7">
        <v>1.69</v>
      </c>
      <c r="H34" s="7">
        <f t="shared" si="2"/>
        <v>-0.20999999999999996</v>
      </c>
    </row>
    <row r="35" spans="1:8" ht="18" customHeight="1" x14ac:dyDescent="0.25">
      <c r="A35" s="112" t="s">
        <v>112</v>
      </c>
      <c r="B35" s="113"/>
      <c r="C35" s="7"/>
      <c r="D35" s="7"/>
      <c r="E35" s="35">
        <f>E8+E25+E29</f>
        <v>536.12</v>
      </c>
      <c r="F35" s="35">
        <f t="shared" ref="F35:G35" si="3">F8+F25+F29</f>
        <v>582.22</v>
      </c>
      <c r="G35" s="35">
        <f t="shared" si="3"/>
        <v>465.23999999999995</v>
      </c>
      <c r="H35" s="7"/>
    </row>
    <row r="36" spans="1:8" ht="13.5" customHeight="1" x14ac:dyDescent="0.25">
      <c r="A36" s="112" t="s">
        <v>113</v>
      </c>
      <c r="B36" s="113"/>
      <c r="C36" s="7"/>
      <c r="D36" s="7"/>
      <c r="E36" s="7"/>
      <c r="F36" s="7"/>
      <c r="G36" s="74"/>
      <c r="H36" s="7"/>
    </row>
    <row r="37" spans="1:8" ht="12.75" customHeight="1" x14ac:dyDescent="0.25">
      <c r="A37" s="137" t="s">
        <v>130</v>
      </c>
      <c r="B37" s="138"/>
      <c r="C37" s="7"/>
      <c r="D37" s="7">
        <v>-8.56</v>
      </c>
      <c r="E37" s="7">
        <v>0</v>
      </c>
      <c r="F37" s="7">
        <v>0.63</v>
      </c>
      <c r="G37" s="59">
        <v>0.63</v>
      </c>
      <c r="H37" s="7">
        <f>F37-E37+D37+F37-G37</f>
        <v>-7.9300000000000006</v>
      </c>
    </row>
    <row r="38" spans="1:8" ht="25.5" customHeight="1" x14ac:dyDescent="0.25">
      <c r="A38" s="137" t="s">
        <v>131</v>
      </c>
      <c r="B38" s="122"/>
      <c r="C38" s="7"/>
      <c r="D38" s="7">
        <v>12.06</v>
      </c>
      <c r="E38" s="7">
        <v>5.47</v>
      </c>
      <c r="F38" s="7">
        <v>5.47</v>
      </c>
      <c r="G38" s="78">
        <v>0.93</v>
      </c>
      <c r="H38" s="7">
        <f>F38-E38+D38+F38-G38</f>
        <v>16.600000000000001</v>
      </c>
    </row>
    <row r="39" spans="1:8" ht="18" customHeight="1" x14ac:dyDescent="0.25">
      <c r="A39" s="137" t="s">
        <v>70</v>
      </c>
      <c r="B39" s="122"/>
      <c r="C39" s="7"/>
      <c r="D39" s="7">
        <v>12.06</v>
      </c>
      <c r="E39" s="7">
        <f>E38-E40</f>
        <v>4.54</v>
      </c>
      <c r="F39" s="7">
        <v>4.54</v>
      </c>
      <c r="G39" s="78">
        <v>0</v>
      </c>
      <c r="H39" s="7">
        <f t="shared" ref="H39:H40" si="4">F39-E39+D39+F39-G39</f>
        <v>16.600000000000001</v>
      </c>
    </row>
    <row r="40" spans="1:8" ht="15" customHeight="1" x14ac:dyDescent="0.25">
      <c r="A40" s="137" t="s">
        <v>122</v>
      </c>
      <c r="B40" s="122"/>
      <c r="C40" s="7"/>
      <c r="D40" s="7">
        <v>0</v>
      </c>
      <c r="E40" s="7">
        <v>0.93</v>
      </c>
      <c r="F40" s="7">
        <v>0.93</v>
      </c>
      <c r="G40" s="78">
        <v>0.93</v>
      </c>
      <c r="H40" s="7">
        <f t="shared" si="4"/>
        <v>0</v>
      </c>
    </row>
    <row r="41" spans="1:8" ht="15.75" customHeight="1" x14ac:dyDescent="0.25">
      <c r="A41" s="112" t="s">
        <v>112</v>
      </c>
      <c r="B41" s="113"/>
      <c r="C41" s="7"/>
      <c r="D41" s="7"/>
      <c r="E41" s="35">
        <f>E35+E37+E38</f>
        <v>541.59</v>
      </c>
      <c r="F41" s="35">
        <f t="shared" ref="F41:G41" si="5">F35+F37+F38</f>
        <v>588.32000000000005</v>
      </c>
      <c r="G41" s="35">
        <f t="shared" si="5"/>
        <v>466.79999999999995</v>
      </c>
      <c r="H41" s="7"/>
    </row>
    <row r="42" spans="1:8" ht="16.5" customHeight="1" x14ac:dyDescent="0.25">
      <c r="A42" s="123" t="s">
        <v>119</v>
      </c>
      <c r="B42" s="125"/>
      <c r="C42" s="81"/>
      <c r="D42" s="81">
        <v>-382.48</v>
      </c>
      <c r="E42" s="82"/>
      <c r="F42" s="82"/>
      <c r="G42" s="81"/>
      <c r="H42" s="81">
        <f>F41-E41+D42+F41-G41</f>
        <v>-214.2299999999999</v>
      </c>
    </row>
    <row r="43" spans="1:8" ht="21.75" customHeight="1" x14ac:dyDescent="0.25">
      <c r="A43" s="123" t="s">
        <v>136</v>
      </c>
      <c r="B43" s="123"/>
      <c r="C43" s="83"/>
      <c r="E43" s="84"/>
      <c r="F43" s="85"/>
      <c r="G43" s="85"/>
      <c r="H43" s="84">
        <f>H44+H45</f>
        <v>-214.23000000000008</v>
      </c>
    </row>
    <row r="44" spans="1:8" ht="17.25" customHeight="1" x14ac:dyDescent="0.25">
      <c r="A44" s="123" t="s">
        <v>117</v>
      </c>
      <c r="B44" s="124"/>
      <c r="C44" s="83"/>
      <c r="D44" s="83"/>
      <c r="E44" s="84"/>
      <c r="F44" s="85"/>
      <c r="G44" s="85"/>
      <c r="H44" s="82">
        <f>H38</f>
        <v>16.600000000000001</v>
      </c>
    </row>
    <row r="45" spans="1:8" ht="18" customHeight="1" x14ac:dyDescent="0.25">
      <c r="A45" s="123" t="s">
        <v>118</v>
      </c>
      <c r="B45" s="125"/>
      <c r="C45" s="83"/>
      <c r="D45" s="83"/>
      <c r="E45" s="84"/>
      <c r="F45" s="85"/>
      <c r="G45" s="85"/>
      <c r="H45" s="84">
        <f>H8+H25+H29+H37</f>
        <v>-230.83000000000007</v>
      </c>
    </row>
    <row r="46" spans="1:8" ht="12" customHeight="1" x14ac:dyDescent="0.25">
      <c r="A46" s="73"/>
      <c r="B46" s="73"/>
      <c r="C46" s="28"/>
      <c r="D46" s="28"/>
      <c r="E46" s="28"/>
      <c r="F46" s="28"/>
      <c r="G46" s="28"/>
      <c r="H46" s="28"/>
    </row>
    <row r="47" spans="1:8" ht="12" customHeight="1" x14ac:dyDescent="0.25">
      <c r="A47" s="126"/>
      <c r="B47" s="127"/>
      <c r="C47" s="127"/>
      <c r="D47" s="127"/>
      <c r="E47" s="127"/>
      <c r="F47" s="127"/>
      <c r="G47" s="127"/>
      <c r="H47" s="127"/>
    </row>
    <row r="48" spans="1:8" ht="12" customHeight="1" x14ac:dyDescent="0.25">
      <c r="A48" s="89"/>
      <c r="B48" s="88"/>
      <c r="C48" s="88"/>
      <c r="D48" s="88"/>
      <c r="E48" s="88"/>
      <c r="F48" s="88"/>
      <c r="G48" s="88"/>
      <c r="H48" s="88"/>
    </row>
    <row r="49" spans="1:8" x14ac:dyDescent="0.25">
      <c r="A49" s="21" t="s">
        <v>137</v>
      </c>
      <c r="D49" s="23"/>
      <c r="E49" s="23"/>
      <c r="F49" s="23"/>
      <c r="G49" s="23"/>
    </row>
    <row r="50" spans="1:8" x14ac:dyDescent="0.25">
      <c r="A50" s="120" t="s">
        <v>55</v>
      </c>
      <c r="B50" s="109"/>
      <c r="C50" s="109"/>
      <c r="D50" s="121"/>
      <c r="E50" s="37" t="s">
        <v>56</v>
      </c>
      <c r="F50" s="37" t="s">
        <v>57</v>
      </c>
      <c r="G50" s="37" t="s">
        <v>120</v>
      </c>
      <c r="H50" s="80"/>
    </row>
    <row r="51" spans="1:8" x14ac:dyDescent="0.25">
      <c r="A51" s="117" t="s">
        <v>138</v>
      </c>
      <c r="B51" s="118"/>
      <c r="C51" s="118"/>
      <c r="D51" s="119"/>
      <c r="E51" s="38">
        <v>43160</v>
      </c>
      <c r="F51" s="37">
        <v>1</v>
      </c>
      <c r="G51" s="39">
        <v>17.86</v>
      </c>
      <c r="H51" s="80" t="s">
        <v>121</v>
      </c>
    </row>
    <row r="52" spans="1:8" x14ac:dyDescent="0.25">
      <c r="A52" s="117"/>
      <c r="B52" s="118"/>
      <c r="C52" s="118"/>
      <c r="D52" s="119"/>
      <c r="E52" s="38"/>
      <c r="F52" s="37"/>
      <c r="G52" s="39"/>
      <c r="H52" s="80"/>
    </row>
    <row r="53" spans="1:8" x14ac:dyDescent="0.25">
      <c r="A53" s="117" t="s">
        <v>115</v>
      </c>
      <c r="B53" s="118"/>
      <c r="C53" s="118"/>
      <c r="D53" s="119"/>
      <c r="E53" s="38"/>
      <c r="F53" s="37"/>
      <c r="G53" s="39">
        <f>SUM(G51:G52)</f>
        <v>17.86</v>
      </c>
      <c r="H53" s="79"/>
    </row>
    <row r="54" spans="1:8" x14ac:dyDescent="0.25">
      <c r="A54" s="21" t="s">
        <v>47</v>
      </c>
      <c r="D54" s="23"/>
      <c r="E54" s="23"/>
      <c r="F54" s="23"/>
      <c r="G54" s="23"/>
    </row>
    <row r="55" spans="1:8" x14ac:dyDescent="0.25">
      <c r="A55" s="21" t="s">
        <v>48</v>
      </c>
      <c r="D55" s="23"/>
      <c r="E55" s="23"/>
      <c r="F55" s="23"/>
      <c r="G55" s="23"/>
    </row>
    <row r="56" spans="1:8" ht="23.25" customHeight="1" x14ac:dyDescent="0.25">
      <c r="A56" s="120" t="s">
        <v>59</v>
      </c>
      <c r="B56" s="109"/>
      <c r="C56" s="109"/>
      <c r="D56" s="109"/>
      <c r="E56" s="121"/>
      <c r="F56" s="41" t="s">
        <v>57</v>
      </c>
      <c r="G56" s="40" t="s">
        <v>58</v>
      </c>
    </row>
    <row r="57" spans="1:8" x14ac:dyDescent="0.25">
      <c r="A57" s="117"/>
      <c r="B57" s="118"/>
      <c r="C57" s="118"/>
      <c r="D57" s="118"/>
      <c r="E57" s="119"/>
      <c r="F57" s="37" t="s">
        <v>54</v>
      </c>
      <c r="G57" s="37">
        <v>0</v>
      </c>
    </row>
    <row r="58" spans="1:8" x14ac:dyDescent="0.25">
      <c r="A58" s="48"/>
      <c r="B58" s="49"/>
      <c r="C58" s="49"/>
      <c r="D58" s="49"/>
      <c r="E58" s="49"/>
      <c r="F58" s="50"/>
      <c r="G58" s="50"/>
    </row>
    <row r="59" spans="1:8" x14ac:dyDescent="0.25">
      <c r="A59" s="131"/>
      <c r="B59" s="127"/>
      <c r="C59" s="127"/>
      <c r="D59" s="127"/>
      <c r="E59" s="127"/>
      <c r="F59" s="127"/>
      <c r="G59" s="127"/>
    </row>
    <row r="60" spans="1:8" x14ac:dyDescent="0.25">
      <c r="F60" s="53"/>
    </row>
    <row r="61" spans="1:8" x14ac:dyDescent="0.25">
      <c r="A61" s="21" t="s">
        <v>81</v>
      </c>
      <c r="F61" s="53"/>
    </row>
    <row r="62" spans="1:8" x14ac:dyDescent="0.25">
      <c r="A62" s="132" t="s">
        <v>139</v>
      </c>
      <c r="B62" s="127"/>
      <c r="C62" s="127"/>
      <c r="D62" s="127"/>
      <c r="E62" s="127"/>
      <c r="F62" s="127"/>
    </row>
    <row r="63" spans="1:8" hidden="1" x14ac:dyDescent="0.25">
      <c r="A63" s="128" t="s">
        <v>140</v>
      </c>
      <c r="B63" s="129"/>
      <c r="C63" s="129"/>
      <c r="D63" s="129"/>
      <c r="E63" s="129"/>
      <c r="F63" s="129"/>
      <c r="G63" s="129"/>
      <c r="H63" s="130"/>
    </row>
    <row r="64" spans="1:8" ht="8.25" hidden="1" customHeight="1" x14ac:dyDescent="0.25">
      <c r="A64" s="129"/>
      <c r="B64" s="129"/>
      <c r="C64" s="129"/>
      <c r="D64" s="129"/>
      <c r="E64" s="129"/>
      <c r="F64" s="129"/>
      <c r="G64" s="129"/>
      <c r="H64" s="130"/>
    </row>
    <row r="65" spans="1:8" hidden="1" x14ac:dyDescent="0.25">
      <c r="A65" s="130"/>
      <c r="B65" s="130"/>
      <c r="C65" s="130"/>
      <c r="D65" s="130"/>
      <c r="E65" s="130"/>
      <c r="F65" s="130"/>
      <c r="G65" s="130"/>
      <c r="H65" s="130"/>
    </row>
    <row r="66" spans="1:8" ht="12" customHeight="1" x14ac:dyDescent="0.25">
      <c r="A66" s="130"/>
      <c r="B66" s="130"/>
      <c r="C66" s="130"/>
      <c r="D66" s="130"/>
      <c r="E66" s="130"/>
      <c r="F66" s="130"/>
      <c r="G66" s="130"/>
      <c r="H66" s="130"/>
    </row>
    <row r="67" spans="1:8" ht="45" customHeight="1" x14ac:dyDescent="0.25">
      <c r="A67" s="130"/>
      <c r="B67" s="130"/>
      <c r="C67" s="130"/>
      <c r="D67" s="130"/>
      <c r="E67" s="130"/>
      <c r="F67" s="130"/>
      <c r="G67" s="130"/>
      <c r="H67" s="130"/>
    </row>
    <row r="68" spans="1:8" ht="13.5" customHeight="1" x14ac:dyDescent="0.25">
      <c r="A68" s="77"/>
      <c r="B68" s="77"/>
      <c r="C68" s="77"/>
      <c r="D68" s="77"/>
      <c r="E68" s="77"/>
      <c r="F68" s="77"/>
      <c r="G68" s="77"/>
      <c r="H68" s="77"/>
    </row>
    <row r="69" spans="1:8" ht="14.25" customHeight="1" x14ac:dyDescent="0.25">
      <c r="A69" s="77"/>
      <c r="B69" s="77"/>
      <c r="C69" s="77"/>
      <c r="D69" s="77"/>
      <c r="E69" s="77"/>
      <c r="F69" s="77"/>
      <c r="G69" s="77"/>
      <c r="H69" s="77"/>
    </row>
    <row r="70" spans="1:8" x14ac:dyDescent="0.25">
      <c r="A70" s="60"/>
      <c r="B70" s="61"/>
      <c r="C70" s="61"/>
      <c r="D70" s="61"/>
      <c r="E70" s="61"/>
      <c r="F70" s="61"/>
    </row>
    <row r="71" spans="1:8" x14ac:dyDescent="0.25">
      <c r="A71" s="23" t="s">
        <v>71</v>
      </c>
      <c r="B71" s="51"/>
      <c r="F71" s="23"/>
    </row>
    <row r="72" spans="1:8" x14ac:dyDescent="0.25">
      <c r="A72" s="23" t="s">
        <v>72</v>
      </c>
      <c r="B72" s="51"/>
      <c r="E72" s="23" t="s">
        <v>73</v>
      </c>
    </row>
    <row r="73" spans="1:8" x14ac:dyDescent="0.25">
      <c r="A73" s="23" t="s">
        <v>111</v>
      </c>
      <c r="B73" s="51"/>
    </row>
    <row r="74" spans="1:8" x14ac:dyDescent="0.25">
      <c r="A74" s="23"/>
      <c r="B74" s="51"/>
    </row>
    <row r="75" spans="1:8" x14ac:dyDescent="0.25">
      <c r="A75" s="19" t="s">
        <v>74</v>
      </c>
    </row>
    <row r="76" spans="1:8" x14ac:dyDescent="0.25">
      <c r="A76" s="19" t="s">
        <v>75</v>
      </c>
    </row>
    <row r="77" spans="1:8" x14ac:dyDescent="0.25">
      <c r="A77" s="19" t="s">
        <v>76</v>
      </c>
    </row>
    <row r="78" spans="1:8" x14ac:dyDescent="0.25">
      <c r="A78" s="19" t="s">
        <v>77</v>
      </c>
    </row>
    <row r="79" spans="1:8" x14ac:dyDescent="0.25">
      <c r="A79" s="19"/>
    </row>
  </sheetData>
  <mergeCells count="41">
    <mergeCell ref="A14:B14"/>
    <mergeCell ref="A7:H7"/>
    <mergeCell ref="A38:B38"/>
    <mergeCell ref="A39:B39"/>
    <mergeCell ref="A40:B40"/>
    <mergeCell ref="A27:B27"/>
    <mergeCell ref="A35:B35"/>
    <mergeCell ref="A15:B15"/>
    <mergeCell ref="A17:B17"/>
    <mergeCell ref="A18:B18"/>
    <mergeCell ref="A20:B20"/>
    <mergeCell ref="A37:B37"/>
    <mergeCell ref="A29:B29"/>
    <mergeCell ref="A31:B31"/>
    <mergeCell ref="A32:B32"/>
    <mergeCell ref="A33:B33"/>
    <mergeCell ref="A3:B3"/>
    <mergeCell ref="A8:B8"/>
    <mergeCell ref="A10:B10"/>
    <mergeCell ref="A11:H11"/>
    <mergeCell ref="A12:B12"/>
    <mergeCell ref="A4:B4"/>
    <mergeCell ref="A42:B42"/>
    <mergeCell ref="A43:B43"/>
    <mergeCell ref="A63:H67"/>
    <mergeCell ref="A59:G59"/>
    <mergeCell ref="A62:F62"/>
    <mergeCell ref="A52:D52"/>
    <mergeCell ref="A34:B34"/>
    <mergeCell ref="A36:B36"/>
    <mergeCell ref="A23:B23"/>
    <mergeCell ref="A25:B25"/>
    <mergeCell ref="A57:E57"/>
    <mergeCell ref="A50:D50"/>
    <mergeCell ref="A51:D51"/>
    <mergeCell ref="A44:B44"/>
    <mergeCell ref="A45:B45"/>
    <mergeCell ref="A53:D53"/>
    <mergeCell ref="A47:H47"/>
    <mergeCell ref="A56:E56"/>
    <mergeCell ref="A41:B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2019-02-28T00:45:21Z</cp:lastPrinted>
  <dcterms:created xsi:type="dcterms:W3CDTF">2013-02-18T04:38:06Z</dcterms:created>
  <dcterms:modified xsi:type="dcterms:W3CDTF">2020-01-23T05:46:37Z</dcterms:modified>
</cp:coreProperties>
</file>