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8" l="1"/>
  <c r="G46" i="8"/>
  <c r="H26" i="8"/>
  <c r="H39" i="8"/>
  <c r="H40" i="8"/>
  <c r="D37" i="8"/>
  <c r="C8" i="8"/>
  <c r="F27" i="8"/>
  <c r="F26" i="8"/>
  <c r="E27" i="8"/>
  <c r="E26" i="8"/>
  <c r="F8" i="8"/>
  <c r="G8" i="8"/>
  <c r="H15" i="8"/>
  <c r="F17" i="8"/>
  <c r="F16" i="8"/>
  <c r="E17" i="8"/>
  <c r="E16" i="8"/>
  <c r="D17" i="8"/>
  <c r="D16" i="8"/>
  <c r="H16" i="8"/>
  <c r="H17" i="8"/>
  <c r="H18" i="8"/>
  <c r="F20" i="8"/>
  <c r="F19" i="8"/>
  <c r="E20" i="8"/>
  <c r="E19" i="8"/>
  <c r="D20" i="8"/>
  <c r="D19" i="8"/>
  <c r="H19" i="8"/>
  <c r="H20" i="8"/>
  <c r="H21" i="8"/>
  <c r="F23" i="8"/>
  <c r="F22" i="8"/>
  <c r="E23" i="8"/>
  <c r="E22" i="8"/>
  <c r="D23" i="8"/>
  <c r="D22" i="8"/>
  <c r="H22" i="8"/>
  <c r="H23" i="8"/>
  <c r="F14" i="8"/>
  <c r="E14" i="8"/>
  <c r="D14" i="8"/>
  <c r="H14" i="8"/>
  <c r="F13" i="8"/>
  <c r="E13" i="8"/>
  <c r="D13" i="8"/>
  <c r="H13" i="8"/>
  <c r="H12" i="8"/>
  <c r="F10" i="8"/>
  <c r="E8" i="8"/>
  <c r="E10" i="8"/>
  <c r="D10" i="8"/>
  <c r="H10" i="8"/>
  <c r="F9" i="8"/>
  <c r="E9" i="8"/>
  <c r="D9" i="8"/>
  <c r="H9" i="8"/>
  <c r="H8" i="8"/>
  <c r="F29" i="8"/>
  <c r="F35" i="8"/>
  <c r="F36" i="8"/>
  <c r="E29" i="8"/>
  <c r="E35" i="8"/>
  <c r="E36" i="8"/>
  <c r="G27" i="8"/>
  <c r="G25" i="8"/>
  <c r="G31" i="8"/>
  <c r="G32" i="8"/>
  <c r="G33" i="8"/>
  <c r="G34" i="8"/>
  <c r="G29" i="8"/>
  <c r="G35" i="8"/>
  <c r="G36" i="8"/>
  <c r="H37" i="8"/>
  <c r="H27" i="8"/>
  <c r="H31" i="8"/>
  <c r="H32" i="8"/>
  <c r="H33" i="8"/>
  <c r="H34" i="8"/>
  <c r="H29" i="8"/>
  <c r="H38" i="8"/>
  <c r="H25" i="8"/>
  <c r="G21" i="8"/>
  <c r="G18" i="8"/>
  <c r="G15" i="8"/>
  <c r="G12" i="8"/>
  <c r="C27" i="8"/>
  <c r="C26" i="8"/>
  <c r="C23" i="8"/>
  <c r="C22" i="8"/>
  <c r="C20" i="8"/>
  <c r="C19" i="8"/>
  <c r="C17" i="8"/>
  <c r="C16" i="8"/>
  <c r="G23" i="8"/>
  <c r="G22" i="8"/>
  <c r="G20" i="8"/>
  <c r="G19" i="8"/>
  <c r="G17" i="8"/>
  <c r="G16" i="8"/>
  <c r="G14" i="8"/>
  <c r="G13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<sst xmlns="http://schemas.openxmlformats.org/spreadsheetml/2006/main" count="157" uniqueCount="135">
  <si>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</si>
  <si>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</si>
  <si>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</si>
  <si>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</si>
  <si>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</si>
  <si>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</si>
  <si>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</si>
  <si>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</si>
  <si>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</si>
  <si>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</si>
  <si>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</si>
  <si>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</si>
  <si>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</si>
  <si>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</si>
  <si>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</si>
  <si>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</si>
  <si>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</si>
  <si>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</si>
  <si>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</si>
  <si>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</si>
  <si>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</si>
  <si>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</si>
  <si>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</si>
  <si>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</si>
  <si>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</si>
  <si>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</si>
  <si>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</si>
  <si>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</si>
  <si>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</si>
  <si>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</si>
  <si>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</si>
  <si>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</si>
  <si>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</si>
  <si>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</si>
  <si>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</si>
  <si>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</si>
  <si>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</si>
  <si>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</si>
  <si>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</si>
  <si>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</si>
  <si>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</si>
  <si>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</si>
  <si>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</si>
  <si>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</si>
  <si>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</si>
  <si>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</si>
  <si>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</si>
  <si>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</si>
  <si>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</si>
  <si>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</si>
  <si>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</si>
  <si>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</si>
  <si>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</si>
  <si>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</si>
  <si>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</si>
  <si>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</si>
  <si>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</si>
  <si>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</si>
  <si>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</si>
  <si>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</si>
  <si>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</si>
  <si>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</si>
  <si>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</si>
  <si>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</si>
  <si>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</si>
  <si>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</si>
  <si>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</si>
  <si>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</si>
  <si>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</si>
  <si>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</si>
  <si>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</si>
  <si>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</si>
  <si>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</si>
  <si>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</si>
  <si>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</si>
  <si>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</si>
  <si>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</si>
  <si>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</si>
  <si>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</si>
  <si>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</si>
  <si>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ООО "Эра"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</si>
  <si>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</si>
  <si>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</si>
  <si>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</si>
  <si>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</si>
  <si>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</si>
  <si>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</si>
  <si>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</si>
  <si>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</si>
  <si>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</si>
  <si>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</si>
  <si>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</si>
  <si>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</si>
  <si>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</si>
  <si>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</si>
  <si>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</si>
  <si>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</si>
  <si>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</si>
  <si>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197/а по ул. Светланская</t>
  </si>
  <si>
    <t>Часть 4</t>
  </si>
  <si>
    <t>Количество проживающих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</si>
  <si>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</si>
  <si>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</si>
  <si>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</si>
  <si>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</si>
  <si>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</si>
  <si>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исполн-ль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</si>
  <si>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</si>
  <si>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</si>
  <si>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</si>
  <si>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</si>
  <si>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</si>
  <si>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</si>
  <si>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</si>
  <si>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590,30 м.кв.</t>
  </si>
  <si>
    <t>ВСЕГО С УЧЕТОМ ОСТАТКОВ:</t>
  </si>
  <si>
    <t xml:space="preserve">                       Отчет ООО "Управляющей компании Ленинского района"  за 2019 г.</t>
  </si>
  <si>
    <t xml:space="preserve">               ООО "Управляющая компания Ленинского района"</t>
  </si>
  <si>
    <t>Тяптин Андрей Александрович</t>
  </si>
  <si>
    <t>2 428,90 м2</t>
  </si>
  <si>
    <t>129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</si>
  <si>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</si>
  <si>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</si>
  <si>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</si>
  <si>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</t>
  </si>
  <si>
    <t>3. Перечень работ, выполненных по статье " текущий ремонт"  в 2019 году.</t>
  </si>
  <si>
    <t>План по статье "текущий ремонт" на 2020 год</t>
  </si>
  <si>
    <t>Исп:</t>
  </si>
  <si>
    <t>А.А.Тяптин</t>
  </si>
  <si>
    <t>2-205-087</t>
  </si>
  <si>
    <t>Изготовление и установка песочницы</t>
  </si>
  <si>
    <t>Аварийный ремонт кровли</t>
  </si>
  <si>
    <t>10 м2</t>
  </si>
  <si>
    <t>Управляющая компания предлагает: ремонт кровли,  ремонт системы СЦО. Собственникам необходимо предоставить  протокол общего собрания о проведении предложенных, или иных необходимых работ. При недостаточном количестве средств, выполнение работ возможно за счет дополнительного их сбора.</t>
  </si>
  <si>
    <t>ИСХ.   №  669/03   от   17.03.2020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</si>
</sst>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2" fontId="0" fillId="2" borderId="0" xfId="0" applyNumberFormat="1" applyFill="1" applyBorder="1"/>
    <xf numFmtId="0" fontId="3" fillId="2" borderId="2" xfId="0" applyFont="1" applyFill="1" applyBorder="1" applyAlignment="1">
      <alignment horizontal="left"/>
    </xf>
    <xf numFmtId="0" fontId="0" fillId="0" borderId="0" xfId="0" applyFont="1"/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10" fillId="0" borderId="1" xfId="1" applyNumberFormat="1" applyFont="1" applyFill="1" applyBorder="1" applyAlignment="1">
      <alignment wrapText="1"/>
    </xf>
    <xf numFmtId="2" fontId="0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2" xfId="0" applyFont="1" applyBorder="1" applyAlignment="1"/>
    <xf numFmtId="0" fontId="0" fillId="0" borderId="4" xfId="0" applyBorder="1" applyAlignment="1"/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4" fillId="0" borderId="5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C19" sqref="C19:D19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116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3" t="s">
        <v>98</v>
      </c>
    </row>
    <row r="4" spans="1:4" s="22" customFormat="1" ht="14.25" customHeight="1" x14ac:dyDescent="0.2">
      <c r="A4" s="21" t="s">
        <v>134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47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117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10" t="s">
        <v>118</v>
      </c>
      <c r="D9" s="111"/>
    </row>
    <row r="10" spans="1:4" s="3" customFormat="1" ht="24" customHeight="1" x14ac:dyDescent="0.25">
      <c r="A10" s="13" t="s">
        <v>2</v>
      </c>
      <c r="B10" s="15" t="s">
        <v>12</v>
      </c>
      <c r="C10" s="112" t="s">
        <v>70</v>
      </c>
      <c r="D10" s="106"/>
    </row>
    <row r="11" spans="1:4" s="3" customFormat="1" ht="15" customHeight="1" x14ac:dyDescent="0.25">
      <c r="A11" s="13" t="s">
        <v>3</v>
      </c>
      <c r="B11" s="14" t="s">
        <v>13</v>
      </c>
      <c r="C11" s="110" t="s">
        <v>14</v>
      </c>
      <c r="D11" s="111"/>
    </row>
    <row r="12" spans="1:4" s="3" customFormat="1" ht="16.5" customHeight="1" x14ac:dyDescent="0.25">
      <c r="A12" s="113">
        <v>5</v>
      </c>
      <c r="B12" s="113" t="s">
        <v>82</v>
      </c>
      <c r="C12" s="54" t="s">
        <v>83</v>
      </c>
      <c r="D12" s="55" t="s">
        <v>84</v>
      </c>
    </row>
    <row r="13" spans="1:4" s="3" customFormat="1" ht="14.25" customHeight="1" x14ac:dyDescent="0.25">
      <c r="A13" s="113"/>
      <c r="B13" s="113"/>
      <c r="C13" s="54" t="s">
        <v>85</v>
      </c>
      <c r="D13" s="55" t="s">
        <v>86</v>
      </c>
    </row>
    <row r="14" spans="1:4" s="3" customFormat="1" x14ac:dyDescent="0.25">
      <c r="A14" s="113"/>
      <c r="B14" s="113"/>
      <c r="C14" s="54" t="s">
        <v>87</v>
      </c>
      <c r="D14" s="55" t="s">
        <v>88</v>
      </c>
    </row>
    <row r="15" spans="1:4" s="3" customFormat="1" ht="16.5" customHeight="1" x14ac:dyDescent="0.25">
      <c r="A15" s="113"/>
      <c r="B15" s="113"/>
      <c r="C15" s="54" t="s">
        <v>89</v>
      </c>
      <c r="D15" s="55" t="s">
        <v>91</v>
      </c>
    </row>
    <row r="16" spans="1:4" s="3" customFormat="1" ht="16.5" customHeight="1" x14ac:dyDescent="0.25">
      <c r="A16" s="113"/>
      <c r="B16" s="113"/>
      <c r="C16" s="54" t="s">
        <v>90</v>
      </c>
      <c r="D16" s="55" t="s">
        <v>84</v>
      </c>
    </row>
    <row r="17" spans="1:4" s="5" customFormat="1" ht="15.75" customHeight="1" x14ac:dyDescent="0.25">
      <c r="A17" s="113"/>
      <c r="B17" s="113"/>
      <c r="C17" s="54" t="s">
        <v>92</v>
      </c>
      <c r="D17" s="55" t="s">
        <v>93</v>
      </c>
    </row>
    <row r="18" spans="1:4" s="5" customFormat="1" ht="15.75" customHeight="1" x14ac:dyDescent="0.25">
      <c r="A18" s="113"/>
      <c r="B18" s="113"/>
      <c r="C18" s="56" t="s">
        <v>94</v>
      </c>
      <c r="D18" s="55" t="s">
        <v>95</v>
      </c>
    </row>
    <row r="19" spans="1:4" ht="21.75" customHeight="1" x14ac:dyDescent="0.25">
      <c r="A19" s="13" t="s">
        <v>4</v>
      </c>
      <c r="B19" s="14" t="s">
        <v>15</v>
      </c>
      <c r="C19" s="114" t="s">
        <v>79</v>
      </c>
      <c r="D19" s="115"/>
    </row>
    <row r="20" spans="1:4" s="5" customFormat="1" ht="26.25" customHeight="1" x14ac:dyDescent="0.25">
      <c r="A20" s="13" t="s">
        <v>5</v>
      </c>
      <c r="B20" s="101" t="s">
        <v>16</v>
      </c>
      <c r="C20" s="116" t="s">
        <v>50</v>
      </c>
      <c r="D20" s="117"/>
    </row>
    <row r="21" spans="1:4" s="5" customFormat="1" ht="15" customHeight="1" x14ac:dyDescent="0.25">
      <c r="A21" s="13" t="s">
        <v>6</v>
      </c>
      <c r="B21" s="14" t="s">
        <v>17</v>
      </c>
      <c r="C21" s="112" t="s">
        <v>18</v>
      </c>
      <c r="D21" s="118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20</v>
      </c>
      <c r="C25" s="7" t="s">
        <v>21</v>
      </c>
      <c r="D25" s="9" t="s">
        <v>22</v>
      </c>
    </row>
    <row r="26" spans="1:4" ht="30.75" customHeight="1" x14ac:dyDescent="0.25">
      <c r="A26" s="107" t="s">
        <v>25</v>
      </c>
      <c r="B26" s="108"/>
      <c r="C26" s="108"/>
      <c r="D26" s="109"/>
    </row>
    <row r="27" spans="1:4" ht="12" customHeight="1" x14ac:dyDescent="0.25">
      <c r="A27" s="48"/>
      <c r="B27" s="49"/>
      <c r="C27" s="49"/>
      <c r="D27" s="50"/>
    </row>
    <row r="28" spans="1:4" ht="13.5" customHeight="1" x14ac:dyDescent="0.25">
      <c r="A28" s="7">
        <v>1</v>
      </c>
      <c r="B28" s="6" t="s">
        <v>96</v>
      </c>
      <c r="C28" s="6" t="s">
        <v>23</v>
      </c>
      <c r="D28" s="6" t="s">
        <v>24</v>
      </c>
    </row>
    <row r="29" spans="1:4" x14ac:dyDescent="0.25">
      <c r="A29" s="20" t="s">
        <v>26</v>
      </c>
      <c r="B29" s="19"/>
      <c r="C29" s="19"/>
      <c r="D29" s="19"/>
    </row>
    <row r="30" spans="1:4" x14ac:dyDescent="0.25">
      <c r="A30" s="7">
        <v>1</v>
      </c>
      <c r="B30" s="6" t="s">
        <v>80</v>
      </c>
      <c r="C30" s="6" t="s">
        <v>97</v>
      </c>
      <c r="D30" s="6" t="s">
        <v>81</v>
      </c>
    </row>
    <row r="31" spans="1:4" x14ac:dyDescent="0.25">
      <c r="A31" s="20" t="s">
        <v>38</v>
      </c>
      <c r="B31" s="19"/>
      <c r="C31" s="19"/>
      <c r="D31" s="19"/>
    </row>
    <row r="32" spans="1:4" x14ac:dyDescent="0.25">
      <c r="A32" s="20" t="s">
        <v>39</v>
      </c>
      <c r="B32" s="19"/>
      <c r="C32" s="19"/>
      <c r="D32" s="19"/>
    </row>
    <row r="33" spans="1:4" x14ac:dyDescent="0.25">
      <c r="A33" s="7">
        <v>1</v>
      </c>
      <c r="B33" s="6" t="s">
        <v>107</v>
      </c>
      <c r="C33" s="6" t="s">
        <v>97</v>
      </c>
      <c r="D33" s="6" t="s">
        <v>27</v>
      </c>
    </row>
    <row r="34" spans="1:4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 x14ac:dyDescent="0.25">
      <c r="A36" s="27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x14ac:dyDescent="0.25">
      <c r="A38" s="7">
        <v>1</v>
      </c>
      <c r="B38" s="6" t="s">
        <v>30</v>
      </c>
      <c r="C38" s="103">
        <v>1974</v>
      </c>
      <c r="D38" s="104"/>
    </row>
    <row r="39" spans="1:4" ht="15" customHeight="1" x14ac:dyDescent="0.25">
      <c r="A39" s="7">
        <v>2</v>
      </c>
      <c r="B39" s="6" t="s">
        <v>32</v>
      </c>
      <c r="C39" s="103">
        <v>5</v>
      </c>
      <c r="D39" s="104"/>
    </row>
    <row r="40" spans="1:4" x14ac:dyDescent="0.25">
      <c r="A40" s="7">
        <v>3</v>
      </c>
      <c r="B40" s="6" t="s">
        <v>33</v>
      </c>
      <c r="C40" s="103">
        <v>2</v>
      </c>
      <c r="D40" s="104"/>
    </row>
    <row r="41" spans="1:4" x14ac:dyDescent="0.25">
      <c r="A41" s="7">
        <v>4</v>
      </c>
      <c r="B41" s="6" t="s">
        <v>31</v>
      </c>
      <c r="C41" s="103" t="s">
        <v>71</v>
      </c>
      <c r="D41" s="104"/>
    </row>
    <row r="42" spans="1:4" ht="15" customHeight="1" x14ac:dyDescent="0.25">
      <c r="A42" s="7">
        <v>5</v>
      </c>
      <c r="B42" s="6" t="s">
        <v>34</v>
      </c>
      <c r="C42" s="103" t="s">
        <v>71</v>
      </c>
      <c r="D42" s="104"/>
    </row>
    <row r="43" spans="1:4" x14ac:dyDescent="0.25">
      <c r="A43" s="7">
        <v>6</v>
      </c>
      <c r="B43" s="6" t="s">
        <v>35</v>
      </c>
      <c r="C43" s="103" t="s">
        <v>119</v>
      </c>
      <c r="D43" s="104"/>
    </row>
    <row r="44" spans="1:4" x14ac:dyDescent="0.25">
      <c r="A44" s="7">
        <v>7</v>
      </c>
      <c r="B44" s="6" t="s">
        <v>36</v>
      </c>
      <c r="C44" s="103" t="s">
        <v>71</v>
      </c>
      <c r="D44" s="104"/>
    </row>
    <row r="45" spans="1:4" x14ac:dyDescent="0.25">
      <c r="A45" s="7">
        <v>8</v>
      </c>
      <c r="B45" s="6" t="s">
        <v>37</v>
      </c>
      <c r="C45" s="103" t="s">
        <v>114</v>
      </c>
      <c r="D45" s="104"/>
    </row>
    <row r="46" spans="1:4" x14ac:dyDescent="0.25">
      <c r="A46" s="7">
        <v>9</v>
      </c>
      <c r="B46" s="6" t="s">
        <v>100</v>
      </c>
      <c r="C46" s="103" t="s">
        <v>120</v>
      </c>
      <c r="D46" s="106"/>
    </row>
    <row r="47" spans="1:4" x14ac:dyDescent="0.25">
      <c r="A47" s="7">
        <v>10</v>
      </c>
      <c r="B47" s="6" t="s">
        <v>69</v>
      </c>
      <c r="C47" s="105">
        <v>39539</v>
      </c>
      <c r="D47" s="104"/>
    </row>
    <row r="48" spans="1:4" x14ac:dyDescent="0.25">
      <c r="A48" s="4"/>
    </row>
    <row r="49" spans="1:4" x14ac:dyDescent="0.25">
      <c r="A49" s="4"/>
    </row>
    <row r="51" spans="1:4" x14ac:dyDescent="0.25">
      <c r="A51" s="57"/>
      <c r="B51" s="57"/>
      <c r="C51" s="58"/>
      <c r="D51" s="59"/>
    </row>
    <row r="52" spans="1:4" x14ac:dyDescent="0.25">
      <c r="A52" s="57"/>
      <c r="B52" s="57"/>
      <c r="C52" s="58"/>
      <c r="D52" s="59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60"/>
      <c r="D55" s="59"/>
    </row>
    <row r="56" spans="1:4" x14ac:dyDescent="0.25">
      <c r="A56" s="57"/>
      <c r="B56" s="57"/>
      <c r="C56" s="61"/>
      <c r="D56" s="59"/>
    </row>
  </sheetData>
  <mergeCells count="19"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opLeftCell="A33" zoomScale="140" zoomScaleNormal="140" workbookViewId="0">
      <selection sqref="A1:H67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1.140625" customWidth="1"/>
  </cols>
  <sheetData>
    <row r="1" spans="1:26" x14ac:dyDescent="0.25">
      <c r="A1" s="4" t="s">
        <v>102</v>
      </c>
      <c r="B1"/>
      <c r="C1" s="35"/>
      <c r="D1" s="35"/>
      <c r="G1" s="35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121</v>
      </c>
      <c r="B2"/>
      <c r="C2" s="35"/>
      <c r="D2" s="35"/>
      <c r="G2" s="35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80" customFormat="1" ht="23.25" customHeight="1" x14ac:dyDescent="0.25">
      <c r="A3" s="125" t="s">
        <v>122</v>
      </c>
      <c r="B3" s="125"/>
      <c r="C3" s="73"/>
      <c r="D3" s="74">
        <v>11.48</v>
      </c>
      <c r="E3" s="75"/>
      <c r="F3" s="76"/>
      <c r="G3" s="76"/>
      <c r="H3" s="77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s="80" customFormat="1" ht="17.25" customHeight="1" x14ac:dyDescent="0.25">
      <c r="A4" s="125" t="s">
        <v>103</v>
      </c>
      <c r="B4" s="126"/>
      <c r="C4" s="73"/>
      <c r="D4" s="74">
        <v>120.15</v>
      </c>
      <c r="E4" s="75"/>
      <c r="F4" s="76"/>
      <c r="G4" s="76"/>
      <c r="H4" s="8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s="80" customFormat="1" ht="17.25" customHeight="1" x14ac:dyDescent="0.25">
      <c r="A5" s="125" t="s">
        <v>104</v>
      </c>
      <c r="B5" s="126"/>
      <c r="C5" s="73"/>
      <c r="D5" s="74">
        <v>-108.68</v>
      </c>
      <c r="E5" s="75"/>
      <c r="F5" s="76"/>
      <c r="G5" s="76"/>
      <c r="H5" s="77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5" customHeight="1" x14ac:dyDescent="0.25">
      <c r="A6" s="141" t="s">
        <v>123</v>
      </c>
      <c r="B6" s="142"/>
      <c r="C6" s="142"/>
      <c r="D6" s="142"/>
      <c r="E6" s="142"/>
      <c r="F6" s="142"/>
      <c r="G6" s="142"/>
      <c r="H6" s="143"/>
      <c r="I6" s="7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19" t="s">
        <v>57</v>
      </c>
      <c r="B7" s="144"/>
      <c r="C7" s="40" t="s">
        <v>58</v>
      </c>
      <c r="D7" s="28" t="s">
        <v>59</v>
      </c>
      <c r="E7" s="28" t="s">
        <v>60</v>
      </c>
      <c r="F7" s="28" t="s">
        <v>61</v>
      </c>
      <c r="G7" s="36" t="s">
        <v>62</v>
      </c>
      <c r="H7" s="28" t="s">
        <v>63</v>
      </c>
    </row>
    <row r="8" spans="1:26" ht="17.25" customHeight="1" x14ac:dyDescent="0.25">
      <c r="A8" s="119" t="s">
        <v>64</v>
      </c>
      <c r="B8" s="120"/>
      <c r="C8" s="41">
        <f>C12+C15+C18+C21</f>
        <v>16.100000000000001</v>
      </c>
      <c r="D8" s="65">
        <v>-99.84</v>
      </c>
      <c r="E8" s="65">
        <f>E12+E15+E18+E21</f>
        <v>461.60999999999996</v>
      </c>
      <c r="F8" s="65">
        <f>F12+F15+F18+F21</f>
        <v>431.52000000000004</v>
      </c>
      <c r="G8" s="65">
        <f>F8</f>
        <v>431.52000000000004</v>
      </c>
      <c r="H8" s="63">
        <f>F8-E8+D8</f>
        <v>-129.92999999999992</v>
      </c>
      <c r="J8" s="62"/>
    </row>
    <row r="9" spans="1:26" x14ac:dyDescent="0.25">
      <c r="A9" s="37" t="s">
        <v>65</v>
      </c>
      <c r="B9" s="38"/>
      <c r="C9" s="42">
        <f>C8-C10</f>
        <v>14.490000000000002</v>
      </c>
      <c r="D9" s="47">
        <f>D8-D10</f>
        <v>-89.855999999999995</v>
      </c>
      <c r="E9" s="47">
        <f>E8-E10</f>
        <v>415.44899999999996</v>
      </c>
      <c r="F9" s="47">
        <f>F8-F10</f>
        <v>388.36800000000005</v>
      </c>
      <c r="G9" s="47">
        <f>G8-G10</f>
        <v>388.36800000000005</v>
      </c>
      <c r="H9" s="47">
        <f>F9-E9+D9</f>
        <v>-116.9369999999999</v>
      </c>
      <c r="J9" s="62"/>
    </row>
    <row r="10" spans="1:26" x14ac:dyDescent="0.25">
      <c r="A10" s="121" t="s">
        <v>66</v>
      </c>
      <c r="B10" s="135"/>
      <c r="C10" s="42">
        <f>C8*10%</f>
        <v>1.6100000000000003</v>
      </c>
      <c r="D10" s="47">
        <f>D8*10%</f>
        <v>-9.9840000000000018</v>
      </c>
      <c r="E10" s="47">
        <f>E8*10%</f>
        <v>46.161000000000001</v>
      </c>
      <c r="F10" s="47">
        <f>F8*10%</f>
        <v>43.152000000000008</v>
      </c>
      <c r="G10" s="47">
        <f>G8*10%</f>
        <v>43.152000000000008</v>
      </c>
      <c r="H10" s="47">
        <f>F10-E10+D10</f>
        <v>-12.992999999999995</v>
      </c>
    </row>
    <row r="11" spans="1:26" ht="12.75" customHeight="1" x14ac:dyDescent="0.25">
      <c r="A11" s="145" t="s">
        <v>67</v>
      </c>
      <c r="B11" s="140"/>
      <c r="C11" s="140"/>
      <c r="D11" s="140"/>
      <c r="E11" s="140"/>
      <c r="F11" s="140"/>
      <c r="G11" s="140"/>
      <c r="H11" s="120"/>
    </row>
    <row r="12" spans="1:26" x14ac:dyDescent="0.25">
      <c r="A12" s="146" t="s">
        <v>48</v>
      </c>
      <c r="B12" s="147"/>
      <c r="C12" s="41">
        <v>5.75</v>
      </c>
      <c r="D12" s="52">
        <v>-37.47</v>
      </c>
      <c r="E12" s="52">
        <v>165.65</v>
      </c>
      <c r="F12" s="52">
        <v>155.03</v>
      </c>
      <c r="G12" s="52">
        <f>F12</f>
        <v>155.03</v>
      </c>
      <c r="H12" s="47">
        <f>F12-E12+D12</f>
        <v>-48.09</v>
      </c>
    </row>
    <row r="13" spans="1:26" x14ac:dyDescent="0.25">
      <c r="A13" s="37" t="s">
        <v>65</v>
      </c>
      <c r="B13" s="38"/>
      <c r="C13" s="42">
        <f>C12-C14</f>
        <v>5.1749999999999998</v>
      </c>
      <c r="D13" s="47">
        <f>D12-D14</f>
        <v>-33.722999999999999</v>
      </c>
      <c r="E13" s="47">
        <f>E12-E14</f>
        <v>149.08500000000001</v>
      </c>
      <c r="F13" s="47">
        <f>F12-F14</f>
        <v>139.52699999999999</v>
      </c>
      <c r="G13" s="47">
        <f>G12-G14</f>
        <v>139.52699999999999</v>
      </c>
      <c r="H13" s="47">
        <f>F13-E13+D13</f>
        <v>-43.28100000000002</v>
      </c>
    </row>
    <row r="14" spans="1:26" x14ac:dyDescent="0.25">
      <c r="A14" s="121" t="s">
        <v>66</v>
      </c>
      <c r="B14" s="135"/>
      <c r="C14" s="42">
        <f>C12*10%</f>
        <v>0.57500000000000007</v>
      </c>
      <c r="D14" s="47">
        <f>D12*10%</f>
        <v>-3.7469999999999999</v>
      </c>
      <c r="E14" s="47">
        <f>E12*10%</f>
        <v>16.565000000000001</v>
      </c>
      <c r="F14" s="47">
        <f>F12*10%</f>
        <v>15.503</v>
      </c>
      <c r="G14" s="47">
        <f>G12*10%</f>
        <v>15.503</v>
      </c>
      <c r="H14" s="47">
        <f>F14-E14+D14</f>
        <v>-4.8090000000000011</v>
      </c>
    </row>
    <row r="15" spans="1:26" ht="23.25" customHeight="1" x14ac:dyDescent="0.25">
      <c r="A15" s="146" t="s">
        <v>40</v>
      </c>
      <c r="B15" s="147"/>
      <c r="C15" s="41">
        <v>3.51</v>
      </c>
      <c r="D15" s="52">
        <v>-22.61</v>
      </c>
      <c r="E15" s="52">
        <v>101.12</v>
      </c>
      <c r="F15" s="52">
        <v>95.68</v>
      </c>
      <c r="G15" s="52">
        <f>F15</f>
        <v>95.68</v>
      </c>
      <c r="H15" s="47">
        <f t="shared" ref="H15:H23" si="0">F15-E15+D15</f>
        <v>-28.049999999999997</v>
      </c>
    </row>
    <row r="16" spans="1:26" x14ac:dyDescent="0.25">
      <c r="A16" s="37" t="s">
        <v>65</v>
      </c>
      <c r="B16" s="38"/>
      <c r="C16" s="42">
        <f>C15-C17</f>
        <v>3.1589999999999998</v>
      </c>
      <c r="D16" s="47">
        <f>D15-D17</f>
        <v>-20.349</v>
      </c>
      <c r="E16" s="47">
        <f>E15-E17</f>
        <v>91.00800000000001</v>
      </c>
      <c r="F16" s="47">
        <f>F15-F17</f>
        <v>86.112000000000009</v>
      </c>
      <c r="G16" s="47">
        <f>G15-G17</f>
        <v>86.112000000000009</v>
      </c>
      <c r="H16" s="47">
        <f t="shared" si="0"/>
        <v>-25.245000000000001</v>
      </c>
    </row>
    <row r="17" spans="1:10" ht="15" customHeight="1" x14ac:dyDescent="0.25">
      <c r="A17" s="121" t="s">
        <v>66</v>
      </c>
      <c r="B17" s="135"/>
      <c r="C17" s="42">
        <f>C15*10%</f>
        <v>0.35099999999999998</v>
      </c>
      <c r="D17" s="47">
        <f>D15*10%</f>
        <v>-2.2610000000000001</v>
      </c>
      <c r="E17" s="47">
        <f>E15*10%</f>
        <v>10.112000000000002</v>
      </c>
      <c r="F17" s="47">
        <f>F15*10%</f>
        <v>9.5680000000000014</v>
      </c>
      <c r="G17" s="47">
        <f>G15*10%</f>
        <v>9.5680000000000014</v>
      </c>
      <c r="H17" s="47">
        <f t="shared" si="0"/>
        <v>-2.8050000000000006</v>
      </c>
    </row>
    <row r="18" spans="1:10" ht="12" customHeight="1" x14ac:dyDescent="0.25">
      <c r="A18" s="146" t="s">
        <v>49</v>
      </c>
      <c r="B18" s="147"/>
      <c r="C18" s="40">
        <v>2.41</v>
      </c>
      <c r="D18" s="52">
        <v>-15.57</v>
      </c>
      <c r="E18" s="52">
        <v>67.2</v>
      </c>
      <c r="F18" s="52">
        <v>62.75</v>
      </c>
      <c r="G18" s="52">
        <f>F18</f>
        <v>62.75</v>
      </c>
      <c r="H18" s="47">
        <f t="shared" si="0"/>
        <v>-20.020000000000003</v>
      </c>
    </row>
    <row r="19" spans="1:10" ht="13.5" customHeight="1" x14ac:dyDescent="0.25">
      <c r="A19" s="37" t="s">
        <v>65</v>
      </c>
      <c r="B19" s="38"/>
      <c r="C19" s="42">
        <f>C18-C20</f>
        <v>2.169</v>
      </c>
      <c r="D19" s="47">
        <f>D18-D20</f>
        <v>-14.013</v>
      </c>
      <c r="E19" s="47">
        <f>E18-E20</f>
        <v>60.480000000000004</v>
      </c>
      <c r="F19" s="47">
        <f>F18-F20</f>
        <v>56.475000000000001</v>
      </c>
      <c r="G19" s="47">
        <f>G18-G20</f>
        <v>56.475000000000001</v>
      </c>
      <c r="H19" s="47">
        <f t="shared" si="0"/>
        <v>-18.018000000000001</v>
      </c>
    </row>
    <row r="20" spans="1:10" ht="12.75" customHeight="1" x14ac:dyDescent="0.25">
      <c r="A20" s="121" t="s">
        <v>66</v>
      </c>
      <c r="B20" s="135"/>
      <c r="C20" s="42">
        <f>C18*10%</f>
        <v>0.24100000000000002</v>
      </c>
      <c r="D20" s="47">
        <f>D18*10%</f>
        <v>-1.5570000000000002</v>
      </c>
      <c r="E20" s="47">
        <f>E18*10%</f>
        <v>6.7200000000000006</v>
      </c>
      <c r="F20" s="47">
        <f>F18*10%</f>
        <v>6.2750000000000004</v>
      </c>
      <c r="G20" s="47">
        <f>G18*10%</f>
        <v>6.2750000000000004</v>
      </c>
      <c r="H20" s="47">
        <f t="shared" si="0"/>
        <v>-2.0020000000000007</v>
      </c>
    </row>
    <row r="21" spans="1:10" ht="14.25" customHeight="1" x14ac:dyDescent="0.25">
      <c r="A21" s="11" t="s">
        <v>41</v>
      </c>
      <c r="B21" s="39"/>
      <c r="C21" s="43">
        <v>4.43</v>
      </c>
      <c r="D21" s="47">
        <v>-24.2</v>
      </c>
      <c r="E21" s="47">
        <v>127.64</v>
      </c>
      <c r="F21" s="47">
        <v>118.06</v>
      </c>
      <c r="G21" s="47">
        <f>F21</f>
        <v>118.06</v>
      </c>
      <c r="H21" s="47">
        <f t="shared" si="0"/>
        <v>-33.78</v>
      </c>
    </row>
    <row r="22" spans="1:10" ht="14.25" customHeight="1" x14ac:dyDescent="0.25">
      <c r="A22" s="37" t="s">
        <v>65</v>
      </c>
      <c r="B22" s="38"/>
      <c r="C22" s="42">
        <f>C21-C23</f>
        <v>3.9869999999999997</v>
      </c>
      <c r="D22" s="47">
        <f>D21-D23</f>
        <v>-21.78</v>
      </c>
      <c r="E22" s="47">
        <f>E21-E23</f>
        <v>114.876</v>
      </c>
      <c r="F22" s="47">
        <f>F21-F23</f>
        <v>106.254</v>
      </c>
      <c r="G22" s="47">
        <f>G21-G23</f>
        <v>106.254</v>
      </c>
      <c r="H22" s="47">
        <f t="shared" si="0"/>
        <v>-30.402000000000001</v>
      </c>
    </row>
    <row r="23" spans="1:10" ht="15.75" customHeight="1" x14ac:dyDescent="0.25">
      <c r="A23" s="121" t="s">
        <v>66</v>
      </c>
      <c r="B23" s="135"/>
      <c r="C23" s="42">
        <f>C21*10%</f>
        <v>0.443</v>
      </c>
      <c r="D23" s="47">
        <f>D21*10%</f>
        <v>-2.42</v>
      </c>
      <c r="E23" s="86">
        <f>E21*10%</f>
        <v>12.764000000000001</v>
      </c>
      <c r="F23" s="86">
        <f>F21*10%</f>
        <v>11.806000000000001</v>
      </c>
      <c r="G23" s="47">
        <f>G21*10%</f>
        <v>11.806000000000001</v>
      </c>
      <c r="H23" s="47">
        <f t="shared" si="0"/>
        <v>-3.3780000000000001</v>
      </c>
    </row>
    <row r="24" spans="1:10" s="80" customFormat="1" ht="7.5" customHeight="1" x14ac:dyDescent="0.25">
      <c r="A24" s="82"/>
      <c r="B24" s="83"/>
      <c r="C24" s="84"/>
      <c r="D24" s="85"/>
      <c r="E24" s="86"/>
      <c r="F24" s="86"/>
      <c r="G24" s="87"/>
      <c r="H24" s="86"/>
    </row>
    <row r="25" spans="1:10" ht="11.25" customHeight="1" x14ac:dyDescent="0.25">
      <c r="A25" s="119" t="s">
        <v>42</v>
      </c>
      <c r="B25" s="120"/>
      <c r="C25" s="43">
        <v>5.38</v>
      </c>
      <c r="D25" s="63">
        <v>118.12</v>
      </c>
      <c r="E25" s="75">
        <v>155</v>
      </c>
      <c r="F25" s="75">
        <v>145.06</v>
      </c>
      <c r="G25" s="64">
        <f>G26+G27</f>
        <v>33.076000000000001</v>
      </c>
      <c r="H25" s="63">
        <f>F25-E25-G25+D25+F25</f>
        <v>220.16400000000002</v>
      </c>
    </row>
    <row r="26" spans="1:10" s="95" customFormat="1" ht="13.5" customHeight="1" x14ac:dyDescent="0.25">
      <c r="A26" s="37" t="s">
        <v>68</v>
      </c>
      <c r="B26" s="38"/>
      <c r="C26" s="42">
        <f>C25-C27</f>
        <v>4.8419999999999996</v>
      </c>
      <c r="D26" s="47">
        <v>120.15</v>
      </c>
      <c r="E26" s="86">
        <f>E25-E27</f>
        <v>139.5</v>
      </c>
      <c r="F26" s="86">
        <f>F25-F27</f>
        <v>130.554</v>
      </c>
      <c r="G26" s="53">
        <f>G46</f>
        <v>18.57</v>
      </c>
      <c r="H26" s="47">
        <f>F26-E26-G26+D26+F26</f>
        <v>223.18800000000002</v>
      </c>
      <c r="J26" s="102"/>
    </row>
    <row r="27" spans="1:10" s="95" customFormat="1" ht="12.75" customHeight="1" x14ac:dyDescent="0.25">
      <c r="A27" s="121" t="s">
        <v>66</v>
      </c>
      <c r="B27" s="122"/>
      <c r="C27" s="42">
        <f>C25*10%</f>
        <v>0.53800000000000003</v>
      </c>
      <c r="D27" s="47">
        <v>-2.0299999999999998</v>
      </c>
      <c r="E27" s="47">
        <f>E25*10%</f>
        <v>15.5</v>
      </c>
      <c r="F27" s="47">
        <f>F25*10%</f>
        <v>14.506</v>
      </c>
      <c r="G27" s="47">
        <f>F27</f>
        <v>14.506</v>
      </c>
      <c r="H27" s="47">
        <f t="shared" ref="H27" si="1">F27-E27-G27+D27+F27</f>
        <v>-3.0240000000000009</v>
      </c>
    </row>
    <row r="28" spans="1:10" s="95" customFormat="1" ht="8.25" customHeight="1" x14ac:dyDescent="0.25">
      <c r="A28" s="99"/>
      <c r="B28" s="100"/>
      <c r="C28" s="42"/>
      <c r="D28" s="47"/>
      <c r="E28" s="47"/>
      <c r="F28" s="47"/>
      <c r="G28" s="47"/>
      <c r="H28" s="47"/>
    </row>
    <row r="29" spans="1:10" s="4" customFormat="1" ht="12.75" customHeight="1" x14ac:dyDescent="0.25">
      <c r="A29" s="127" t="s">
        <v>108</v>
      </c>
      <c r="B29" s="128"/>
      <c r="C29" s="76"/>
      <c r="D29" s="75">
        <v>-6.8</v>
      </c>
      <c r="E29" s="76">
        <f>E31+E32+E33+E34</f>
        <v>49.21</v>
      </c>
      <c r="F29" s="76">
        <f t="shared" ref="F29:H29" si="2">F31+F32+F33+F34</f>
        <v>45.709999999999994</v>
      </c>
      <c r="G29" s="76">
        <f t="shared" si="2"/>
        <v>45.709999999999994</v>
      </c>
      <c r="H29" s="75">
        <f t="shared" si="2"/>
        <v>-10.299999999999999</v>
      </c>
    </row>
    <row r="30" spans="1:10" ht="12.75" customHeight="1" x14ac:dyDescent="0.25">
      <c r="A30" s="94" t="s">
        <v>109</v>
      </c>
      <c r="B30" s="83"/>
      <c r="C30" s="84"/>
      <c r="D30" s="86"/>
      <c r="E30" s="84"/>
      <c r="F30" s="84"/>
      <c r="G30" s="87"/>
      <c r="H30" s="75"/>
    </row>
    <row r="31" spans="1:10" ht="12.75" customHeight="1" x14ac:dyDescent="0.25">
      <c r="A31" s="129" t="s">
        <v>110</v>
      </c>
      <c r="B31" s="130"/>
      <c r="C31" s="84"/>
      <c r="D31" s="86">
        <v>-0.49</v>
      </c>
      <c r="E31" s="84">
        <v>4.3899999999999997</v>
      </c>
      <c r="F31" s="84">
        <v>4.0599999999999996</v>
      </c>
      <c r="G31" s="87">
        <f>F31</f>
        <v>4.0599999999999996</v>
      </c>
      <c r="H31" s="47">
        <f t="shared" ref="H31:H34" si="3">F31-E31-G31+D31+F31</f>
        <v>-0.82000000000000028</v>
      </c>
    </row>
    <row r="32" spans="1:10" ht="12.75" customHeight="1" x14ac:dyDescent="0.25">
      <c r="A32" s="129" t="s">
        <v>111</v>
      </c>
      <c r="B32" s="130"/>
      <c r="C32" s="84"/>
      <c r="D32" s="86">
        <v>-2.34</v>
      </c>
      <c r="E32" s="84">
        <v>20.72</v>
      </c>
      <c r="F32" s="84">
        <v>19.149999999999999</v>
      </c>
      <c r="G32" s="87">
        <f t="shared" ref="G32:G34" si="4">F32</f>
        <v>19.149999999999999</v>
      </c>
      <c r="H32" s="47">
        <f t="shared" si="3"/>
        <v>-3.91</v>
      </c>
    </row>
    <row r="33" spans="1:26" ht="12.75" customHeight="1" x14ac:dyDescent="0.25">
      <c r="A33" s="129" t="s">
        <v>112</v>
      </c>
      <c r="B33" s="130"/>
      <c r="C33" s="84"/>
      <c r="D33" s="86">
        <v>-3.59</v>
      </c>
      <c r="E33" s="84">
        <v>19.649999999999999</v>
      </c>
      <c r="F33" s="84">
        <v>18.41</v>
      </c>
      <c r="G33" s="87">
        <f t="shared" si="4"/>
        <v>18.41</v>
      </c>
      <c r="H33" s="47">
        <f t="shared" si="3"/>
        <v>-4.8299999999999983</v>
      </c>
    </row>
    <row r="34" spans="1:26" ht="12.75" customHeight="1" x14ac:dyDescent="0.25">
      <c r="A34" s="129" t="s">
        <v>113</v>
      </c>
      <c r="B34" s="130"/>
      <c r="C34" s="84"/>
      <c r="D34" s="86">
        <v>-0.38</v>
      </c>
      <c r="E34" s="84">
        <v>4.45</v>
      </c>
      <c r="F34" s="84">
        <v>4.09</v>
      </c>
      <c r="G34" s="87">
        <f t="shared" si="4"/>
        <v>4.09</v>
      </c>
      <c r="H34" s="47">
        <f t="shared" si="3"/>
        <v>-0.74000000000000021</v>
      </c>
    </row>
    <row r="35" spans="1:26" s="80" customFormat="1" x14ac:dyDescent="0.25">
      <c r="A35" s="88" t="s">
        <v>101</v>
      </c>
      <c r="B35" s="89"/>
      <c r="C35" s="76"/>
      <c r="D35" s="90"/>
      <c r="E35" s="76">
        <f>E8+E25+E29</f>
        <v>665.81999999999994</v>
      </c>
      <c r="F35" s="76">
        <f t="shared" ref="F35:G35" si="5">F8+F25+F29</f>
        <v>622.29000000000008</v>
      </c>
      <c r="G35" s="76">
        <f t="shared" si="5"/>
        <v>510.30600000000004</v>
      </c>
      <c r="H35" s="75"/>
      <c r="I35" s="91"/>
      <c r="J35" s="91"/>
    </row>
    <row r="36" spans="1:26" s="80" customFormat="1" x14ac:dyDescent="0.25">
      <c r="A36" s="88" t="s">
        <v>105</v>
      </c>
      <c r="B36" s="89"/>
      <c r="C36" s="76"/>
      <c r="D36" s="90"/>
      <c r="E36" s="76">
        <f>E35</f>
        <v>665.81999999999994</v>
      </c>
      <c r="F36" s="76">
        <f>F35</f>
        <v>622.29000000000008</v>
      </c>
      <c r="G36" s="76">
        <f>G35</f>
        <v>510.30600000000004</v>
      </c>
      <c r="H36" s="75"/>
      <c r="I36" s="91"/>
      <c r="J36" s="92"/>
    </row>
    <row r="37" spans="1:26" s="80" customFormat="1" x14ac:dyDescent="0.25">
      <c r="A37" s="131" t="s">
        <v>115</v>
      </c>
      <c r="B37" s="132"/>
      <c r="C37" s="76"/>
      <c r="D37" s="75">
        <f>D3</f>
        <v>11.48</v>
      </c>
      <c r="E37" s="76"/>
      <c r="F37" s="76"/>
      <c r="G37" s="76"/>
      <c r="H37" s="75">
        <f>F36-E36+D37+F36-G36</f>
        <v>79.934000000000196</v>
      </c>
      <c r="I37" s="91"/>
      <c r="J37" s="92"/>
    </row>
    <row r="38" spans="1:26" s="80" customFormat="1" ht="21" customHeight="1" x14ac:dyDescent="0.25">
      <c r="A38" s="125" t="s">
        <v>124</v>
      </c>
      <c r="B38" s="125"/>
      <c r="C38" s="73"/>
      <c r="D38" s="74"/>
      <c r="E38" s="75"/>
      <c r="F38" s="76"/>
      <c r="G38" s="76"/>
      <c r="H38" s="77">
        <f>H40+H39</f>
        <v>79.934000000000083</v>
      </c>
      <c r="I38" s="79"/>
      <c r="J38" s="93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s="80" customFormat="1" ht="14.25" customHeight="1" x14ac:dyDescent="0.25">
      <c r="A39" s="125" t="s">
        <v>103</v>
      </c>
      <c r="B39" s="126"/>
      <c r="C39" s="73"/>
      <c r="D39" s="73"/>
      <c r="E39" s="75"/>
      <c r="F39" s="76"/>
      <c r="G39" s="76"/>
      <c r="H39" s="77">
        <f>H26</f>
        <v>223.18800000000002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s="80" customFormat="1" ht="15" customHeight="1" x14ac:dyDescent="0.25">
      <c r="A40" s="125" t="s">
        <v>104</v>
      </c>
      <c r="B40" s="126"/>
      <c r="C40" s="73"/>
      <c r="D40" s="73"/>
      <c r="E40" s="75"/>
      <c r="F40" s="76"/>
      <c r="G40" s="76"/>
      <c r="H40" s="77">
        <f>H8+H27+H29</f>
        <v>-143.25399999999993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27.75" customHeight="1" x14ac:dyDescent="0.25">
      <c r="A41" s="123"/>
      <c r="B41" s="124"/>
      <c r="C41" s="124"/>
      <c r="D41" s="124"/>
      <c r="E41" s="124"/>
      <c r="F41" s="124"/>
      <c r="G41" s="124"/>
      <c r="H41" s="124"/>
    </row>
    <row r="42" spans="1:26" ht="20.25" customHeight="1" x14ac:dyDescent="0.25">
      <c r="A42" s="21" t="s">
        <v>125</v>
      </c>
      <c r="D42" s="22"/>
      <c r="E42" s="22"/>
      <c r="F42" s="22"/>
      <c r="G42" s="22"/>
    </row>
    <row r="43" spans="1:26" ht="12" customHeight="1" x14ac:dyDescent="0.25">
      <c r="A43" s="134" t="s">
        <v>51</v>
      </c>
      <c r="B43" s="135"/>
      <c r="C43" s="135"/>
      <c r="D43" s="106"/>
      <c r="E43" s="30" t="s">
        <v>52</v>
      </c>
      <c r="F43" s="30" t="s">
        <v>53</v>
      </c>
      <c r="G43" s="30" t="s">
        <v>54</v>
      </c>
      <c r="H43" s="6" t="s">
        <v>106</v>
      </c>
    </row>
    <row r="44" spans="1:26" ht="18" customHeight="1" x14ac:dyDescent="0.25">
      <c r="A44" s="136" t="s">
        <v>130</v>
      </c>
      <c r="B44" s="137"/>
      <c r="C44" s="137"/>
      <c r="D44" s="138"/>
      <c r="E44" s="31">
        <v>43556</v>
      </c>
      <c r="F44" s="30">
        <v>1</v>
      </c>
      <c r="G44" s="32">
        <v>9.26</v>
      </c>
      <c r="H44" s="71" t="s">
        <v>80</v>
      </c>
    </row>
    <row r="45" spans="1:26" ht="18" customHeight="1" x14ac:dyDescent="0.25">
      <c r="A45" s="136" t="s">
        <v>131</v>
      </c>
      <c r="B45" s="137"/>
      <c r="C45" s="137"/>
      <c r="D45" s="138"/>
      <c r="E45" s="31">
        <v>43739</v>
      </c>
      <c r="F45" s="30" t="s">
        <v>132</v>
      </c>
      <c r="G45" s="32">
        <v>9.31</v>
      </c>
      <c r="H45" s="71" t="s">
        <v>80</v>
      </c>
    </row>
    <row r="46" spans="1:26" ht="13.5" customHeight="1" x14ac:dyDescent="0.25">
      <c r="A46" s="139" t="s">
        <v>7</v>
      </c>
      <c r="B46" s="140"/>
      <c r="C46" s="140"/>
      <c r="D46" s="120"/>
      <c r="E46" s="31"/>
      <c r="F46" s="30"/>
      <c r="G46" s="72">
        <f>SUM(G44:G45)</f>
        <v>18.57</v>
      </c>
      <c r="H46" s="6"/>
    </row>
    <row r="47" spans="1:26" ht="13.5" customHeight="1" x14ac:dyDescent="0.25">
      <c r="A47" s="60"/>
      <c r="B47" s="58"/>
      <c r="C47" s="58"/>
      <c r="D47" s="58"/>
      <c r="E47" s="96"/>
      <c r="F47" s="97"/>
      <c r="G47" s="98"/>
      <c r="H47" s="12"/>
    </row>
    <row r="48" spans="1:26" ht="13.5" customHeight="1" x14ac:dyDescent="0.25">
      <c r="A48" s="60"/>
      <c r="B48" s="58"/>
      <c r="C48" s="58"/>
      <c r="D48" s="58"/>
      <c r="E48" s="96"/>
      <c r="F48" s="97"/>
      <c r="G48" s="98"/>
      <c r="H48" s="12"/>
    </row>
    <row r="49" spans="1:8" x14ac:dyDescent="0.25">
      <c r="A49" s="21" t="s">
        <v>43</v>
      </c>
      <c r="D49" s="22"/>
      <c r="E49" s="22"/>
      <c r="F49" s="22"/>
      <c r="G49" s="22"/>
    </row>
    <row r="50" spans="1:8" x14ac:dyDescent="0.25">
      <c r="A50" s="21" t="s">
        <v>44</v>
      </c>
      <c r="D50" s="22"/>
      <c r="E50" s="22"/>
      <c r="F50" s="22"/>
      <c r="G50" s="22"/>
    </row>
    <row r="51" spans="1:8" ht="23.25" customHeight="1" x14ac:dyDescent="0.25">
      <c r="A51" s="134" t="s">
        <v>56</v>
      </c>
      <c r="B51" s="135"/>
      <c r="C51" s="135"/>
      <c r="D51" s="135"/>
      <c r="E51" s="106"/>
      <c r="F51" s="34" t="s">
        <v>53</v>
      </c>
      <c r="G51" s="33" t="s">
        <v>55</v>
      </c>
    </row>
    <row r="52" spans="1:8" x14ac:dyDescent="0.25">
      <c r="A52" s="134" t="s">
        <v>71</v>
      </c>
      <c r="B52" s="135"/>
      <c r="C52" s="135"/>
      <c r="D52" s="135"/>
      <c r="E52" s="106"/>
      <c r="F52" s="30"/>
      <c r="G52" s="30">
        <v>0</v>
      </c>
    </row>
    <row r="53" spans="1:8" x14ac:dyDescent="0.25">
      <c r="A53" s="22"/>
      <c r="D53" s="22"/>
      <c r="E53" s="22"/>
      <c r="F53" s="22"/>
      <c r="G53" s="22"/>
    </row>
    <row r="55" spans="1:8" x14ac:dyDescent="0.25">
      <c r="A55" s="4" t="s">
        <v>99</v>
      </c>
      <c r="E55" s="35"/>
      <c r="F55" s="66"/>
      <c r="G55" s="35"/>
    </row>
    <row r="56" spans="1:8" x14ac:dyDescent="0.25">
      <c r="A56" s="21" t="s">
        <v>126</v>
      </c>
      <c r="B56" s="67"/>
      <c r="C56" s="68"/>
      <c r="D56" s="21"/>
      <c r="E56" s="35"/>
      <c r="F56" s="66"/>
      <c r="G56" s="35"/>
    </row>
    <row r="57" spans="1:8" ht="74.25" customHeight="1" x14ac:dyDescent="0.25">
      <c r="A57" s="133" t="s">
        <v>133</v>
      </c>
      <c r="B57" s="133"/>
      <c r="C57" s="133"/>
      <c r="D57" s="133"/>
      <c r="E57" s="133"/>
      <c r="F57" s="133"/>
      <c r="G57" s="133"/>
      <c r="H57" s="69"/>
    </row>
    <row r="59" spans="1:8" ht="29.45" customHeight="1" x14ac:dyDescent="0.25"/>
    <row r="60" spans="1:8" x14ac:dyDescent="0.25">
      <c r="A60" s="4" t="s">
        <v>72</v>
      </c>
      <c r="B60" s="45"/>
      <c r="C60" s="46"/>
      <c r="D60" s="4"/>
      <c r="E60" s="4" t="s">
        <v>128</v>
      </c>
      <c r="F60" s="4"/>
    </row>
    <row r="61" spans="1:8" x14ac:dyDescent="0.25">
      <c r="A61" s="4" t="s">
        <v>73</v>
      </c>
      <c r="B61" s="45"/>
      <c r="C61" s="46"/>
      <c r="D61" s="4"/>
      <c r="E61" s="4"/>
      <c r="F61" s="4"/>
    </row>
    <row r="62" spans="1:8" x14ac:dyDescent="0.25">
      <c r="A62" s="4" t="s">
        <v>74</v>
      </c>
      <c r="B62" s="45"/>
      <c r="C62" s="46"/>
      <c r="D62" s="4"/>
      <c r="E62" s="4"/>
      <c r="F62" s="4"/>
    </row>
    <row r="63" spans="1:8" ht="62.45" customHeight="1" x14ac:dyDescent="0.25"/>
    <row r="64" spans="1:8" x14ac:dyDescent="0.25">
      <c r="A64" s="22" t="s">
        <v>127</v>
      </c>
      <c r="B64" s="51"/>
    </row>
    <row r="65" spans="1:3" x14ac:dyDescent="0.25">
      <c r="A65" s="22" t="s">
        <v>75</v>
      </c>
      <c r="B65" s="51"/>
      <c r="C65" s="44" t="s">
        <v>24</v>
      </c>
    </row>
    <row r="66" spans="1:3" x14ac:dyDescent="0.25">
      <c r="A66" s="22" t="s">
        <v>76</v>
      </c>
      <c r="B66" s="51"/>
      <c r="C66" s="44" t="s">
        <v>77</v>
      </c>
    </row>
    <row r="67" spans="1:3" x14ac:dyDescent="0.25">
      <c r="A67" s="22" t="s">
        <v>78</v>
      </c>
      <c r="B67" s="51"/>
      <c r="C67" s="44" t="s">
        <v>129</v>
      </c>
    </row>
  </sheetData>
  <mergeCells count="34">
    <mergeCell ref="A4:B4"/>
    <mergeCell ref="A5:B5"/>
    <mergeCell ref="A3:B3"/>
    <mergeCell ref="A6:H6"/>
    <mergeCell ref="A38:B38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57:G57"/>
    <mergeCell ref="A43:D43"/>
    <mergeCell ref="A45:D45"/>
    <mergeCell ref="A46:D46"/>
    <mergeCell ref="A51:E51"/>
    <mergeCell ref="A52:E52"/>
    <mergeCell ref="A44:D44"/>
    <mergeCell ref="A25:B25"/>
    <mergeCell ref="A27:B27"/>
    <mergeCell ref="A41:H41"/>
    <mergeCell ref="A39:B39"/>
    <mergeCell ref="A40:B40"/>
    <mergeCell ref="A29:B29"/>
    <mergeCell ref="A31:B31"/>
    <mergeCell ref="A32:B32"/>
    <mergeCell ref="A33:B33"/>
    <mergeCell ref="A34:B34"/>
    <mergeCell ref="A37:B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2020-03-15T01:14:10Z</cp:lastPrinted>
  <dcterms:created xsi:type="dcterms:W3CDTF">2013-02-18T04:38:06Z</dcterms:created>
  <dcterms:modified xsi:type="dcterms:W3CDTF">2020-03-19T05:41:14Z</dcterms:modified>
</cp:coreProperties>
</file>