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F21" i="8"/>
  <c r="F8"/>
  <c r="E21"/>
  <c r="E8"/>
  <c r="H8"/>
  <c r="F27"/>
  <c r="G27"/>
  <c r="G25"/>
  <c r="H25"/>
  <c r="H30"/>
  <c r="H31"/>
  <c r="H32"/>
  <c r="H33"/>
  <c r="H28"/>
  <c r="H38"/>
  <c r="G8"/>
  <c r="G28"/>
  <c r="G34"/>
  <c r="F28"/>
  <c r="F34"/>
  <c r="E28"/>
  <c r="E34"/>
  <c r="G43"/>
  <c r="H37"/>
  <c r="H36"/>
  <c r="D4"/>
  <c r="D3"/>
  <c r="D36"/>
  <c r="G35"/>
  <c r="F35"/>
  <c r="E35"/>
  <c r="F26"/>
  <c r="E27"/>
  <c r="E26"/>
  <c r="G21"/>
  <c r="G18"/>
  <c r="G15"/>
  <c r="G12"/>
  <c r="C27"/>
  <c r="C26"/>
  <c r="C23"/>
  <c r="C22"/>
  <c r="C20"/>
  <c r="C19"/>
  <c r="C17"/>
  <c r="C16"/>
  <c r="H27"/>
  <c r="H26"/>
  <c r="D23"/>
  <c r="F23"/>
  <c r="E23"/>
  <c r="H23"/>
  <c r="D22"/>
  <c r="F22"/>
  <c r="E22"/>
  <c r="H22"/>
  <c r="H21"/>
  <c r="D20"/>
  <c r="F20"/>
  <c r="E20"/>
  <c r="H20"/>
  <c r="D19"/>
  <c r="F19"/>
  <c r="E19"/>
  <c r="H19"/>
  <c r="H18"/>
  <c r="D17"/>
  <c r="F17"/>
  <c r="E17"/>
  <c r="H17"/>
  <c r="D16"/>
  <c r="F16"/>
  <c r="E16"/>
  <c r="H16"/>
  <c r="H15"/>
  <c r="D14"/>
  <c r="F14"/>
  <c r="E14"/>
  <c r="H14"/>
  <c r="D13"/>
  <c r="F13"/>
  <c r="E13"/>
  <c r="H13"/>
  <c r="H12"/>
  <c r="D10"/>
  <c r="F10"/>
  <c r="E10"/>
  <c r="H10"/>
  <c r="D9"/>
  <c r="F9"/>
  <c r="E9"/>
  <c r="H9"/>
  <c r="G23"/>
  <c r="G22"/>
  <c r="G20"/>
  <c r="G19"/>
  <c r="G17"/>
  <c r="G16"/>
  <c r="G14"/>
  <c r="G13"/>
  <c r="G10"/>
  <c r="G9"/>
  <c r="C14"/>
  <c r="C13"/>
  <c r="C10"/>
  <c r="C9"/>
</calcChain>
</file>

<file path=xl/sharedStrings.xml><?xml version="1.0" encoding="utf-8"?>
<sst xmlns="http://schemas.openxmlformats.org/spreadsheetml/2006/main" count="162" uniqueCount="139">
  <si>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</si>
  <si>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</si>
  <si>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</si>
  <si>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</si>
  <si>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</si>
  <si>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</si>
  <si>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</si>
  <si>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</si>
  <si>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</si>
  <si>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</si>
  <si>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</si>
  <si>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</si>
  <si>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</si>
  <si>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</si>
  <si>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</si>
  <si>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</si>
  <si>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</si>
  <si>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</si>
  <si>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</si>
  <si>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</si>
  <si>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</si>
  <si>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</si>
  <si>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</si>
  <si>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</si>
  <si>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</si>
  <si>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</si>
  <si>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</si>
  <si>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</si>
  <si>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</si>
  <si>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</si>
  <si>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</si>
  <si>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</si>
  <si>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</si>
  <si>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</si>
  <si>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</si>
  <si>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</si>
  <si>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</si>
  <si>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</si>
  <si>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</si>
  <si>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</si>
  <si>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</si>
  <si>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</si>
  <si>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</si>
  <si>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</si>
  <si>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</si>
  <si>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</si>
  <si>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</si>
  <si>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</si>
  <si>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</si>
  <si>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</si>
  <si>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</si>
  <si>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</si>
  <si>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</si>
  <si>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</si>
  <si>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</si>
  <si>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</si>
  <si>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</si>
  <si>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</si>
  <si>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</si>
  <si>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</si>
  <si>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</si>
  <si>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</si>
  <si>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</si>
  <si>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</si>
  <si>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</si>
  <si>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</si>
  <si>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</si>
  <si>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</si>
  <si>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</si>
  <si>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</si>
  <si>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</si>
  <si>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</si>
  <si>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</si>
  <si>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</si>
  <si>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</si>
  <si>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</si>
  <si>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</si>
  <si>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</si>
  <si>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</si>
  <si>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</si>
  <si>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</si>
  <si>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</si>
  <si>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</si>
  <si>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</si>
  <si>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</si>
  <si>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</si>
  <si>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</si>
  <si>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</si>
  <si>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</si>
  <si>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</si>
  <si>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</si>
  <si>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ООО "Эра"</t>
  </si>
  <si>
    <t>2-265-897</t>
  </si>
  <si>
    <t>Светланская, 197/а</t>
  </si>
  <si>
    <t>2 428,60 м2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</si>
  <si>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</si>
  <si>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</si>
  <si>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</si>
  <si>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</si>
  <si>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</si>
  <si>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</si>
  <si>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</si>
  <si>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</si>
  <si>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</si>
  <si>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</si>
  <si>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</si>
  <si>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</si>
  <si>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</si>
  <si>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</si>
  <si>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</si>
  <si>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</si>
  <si>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</si>
  <si>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№ 197/а по ул. Светланская</t>
  </si>
  <si>
    <t>Часть 4</t>
  </si>
  <si>
    <t>Количество проживающих</t>
  </si>
  <si>
    <t>ИТОГО ПО ДОМУ: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</si>
  <si>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</si>
  <si>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</si>
  <si>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</si>
  <si>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</si>
  <si>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переходящие остатки д/ср-в на конец периода</t>
  </si>
  <si>
    <t>ВСЕГО ПО ДОМУ:</t>
  </si>
  <si>
    <t>исполн-ль</t>
  </si>
  <si>
    <t>ООО " Восток Мегаполис"</t>
  </si>
  <si>
    <t>590,3 м.кв.</t>
  </si>
  <si>
    <t xml:space="preserve">                       Отчет ООО "Управляющей компании Ленинского района"  за 2017 г.</t>
  </si>
  <si>
    <t>План по статье "текущий ремонт" на 2018 год</t>
  </si>
  <si>
    <t>3. Перечень работ, выполненных по статье " текущий ремонт"  в 2017 году.</t>
  </si>
  <si>
    <t xml:space="preserve"> начисления и фактическое поступление средств по статьям затрат за 2017 г.(тыс.р.)</t>
  </si>
  <si>
    <t>переходящие остатки д/ср-в на начало 01.01. 2017г.</t>
  </si>
  <si>
    <t>1.Отчет об исполнении договора управления за 2017 г.(тыс.р.)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</si>
  <si>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</si>
  <si>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</si>
  <si>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</si>
  <si>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</si>
  <si>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</si>
  <si>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</si>
  <si>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предлагает: косметический ремонт подъездов с заменой системы электроснабжения. Выполнение предложенных, или иных необходимых работ возможно за счет дополнительного сбора средств на основании решения общего собрания собственников. Примите решение и предоставьте протокол в Управляющую компанию.</t>
  </si>
  <si>
    <r>
      <t xml:space="preserve">ИСХ    492 / 03    от  </t>
    </r>
    <r>
      <rPr>
        <b/>
        <u/>
        <sz val="9"/>
        <color theme="1"/>
        <rFont val="Calibri"/>
        <family val="2"/>
        <charset val="204"/>
        <scheme val="minor"/>
      </rPr>
      <t xml:space="preserve"> " 12   "   марта   2018г.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b/>
        <u/>
        <sz val="9"/>
        <color theme="1"/>
        <rFont val="Calibri"/>
        <family val="2"/>
        <charset val="204"/>
        <scheme val="minor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</si>
</sst>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12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/>
    <xf numFmtId="164" fontId="4" fillId="2" borderId="0" xfId="0" applyNumberFormat="1" applyFont="1" applyFill="1"/>
    <xf numFmtId="2" fontId="0" fillId="2" borderId="0" xfId="0" applyNumberFormat="1" applyFill="1" applyBorder="1"/>
    <xf numFmtId="0" fontId="9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0" fillId="0" borderId="0" xfId="0" applyFo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wrapText="1"/>
    </xf>
    <xf numFmtId="0" fontId="16" fillId="2" borderId="4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0" fillId="0" borderId="5" xfId="0" applyBorder="1" applyAlignment="1"/>
    <xf numFmtId="0" fontId="3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4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16" fillId="0" borderId="2" xfId="0" applyNumberFormat="1" applyFont="1" applyBorder="1" applyAlignment="1">
      <alignment horizontal="center"/>
    </xf>
    <xf numFmtId="0" fontId="16" fillId="0" borderId="5" xfId="0" applyNumberFormat="1" applyFont="1" applyBorder="1" applyAlignment="1"/>
    <xf numFmtId="0" fontId="0" fillId="0" borderId="4" xfId="0" applyFont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>
      <selection activeCell="E12" sqref="E12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125</v>
      </c>
      <c r="C1" s="1"/>
    </row>
    <row r="2" spans="1:4" ht="15" customHeight="1">
      <c r="A2" s="2" t="s">
        <v>48</v>
      </c>
      <c r="C2" s="4"/>
    </row>
    <row r="3" spans="1:4" ht="15.75">
      <c r="B3" s="4" t="s">
        <v>10</v>
      </c>
      <c r="C3" s="24" t="s">
        <v>112</v>
      </c>
    </row>
    <row r="4" spans="1:4" ht="14.25" customHeight="1">
      <c r="A4" s="22" t="s">
        <v>138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49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46</v>
      </c>
      <c r="D8" s="10"/>
    </row>
    <row r="9" spans="1:4" s="3" customFormat="1" ht="12" customHeight="1">
      <c r="A9" s="13" t="s">
        <v>1</v>
      </c>
      <c r="B9" s="14" t="s">
        <v>11</v>
      </c>
      <c r="C9" s="104" t="s">
        <v>12</v>
      </c>
      <c r="D9" s="105"/>
    </row>
    <row r="10" spans="1:4" s="3" customFormat="1" ht="24" customHeight="1">
      <c r="A10" s="13" t="s">
        <v>2</v>
      </c>
      <c r="B10" s="15" t="s">
        <v>13</v>
      </c>
      <c r="C10" s="106" t="s">
        <v>72</v>
      </c>
      <c r="D10" s="107"/>
    </row>
    <row r="11" spans="1:4" s="3" customFormat="1" ht="15" customHeight="1">
      <c r="A11" s="13" t="s">
        <v>3</v>
      </c>
      <c r="B11" s="14" t="s">
        <v>14</v>
      </c>
      <c r="C11" s="104" t="s">
        <v>15</v>
      </c>
      <c r="D11" s="105"/>
    </row>
    <row r="12" spans="1:4" s="3" customFormat="1" ht="16.5" customHeight="1">
      <c r="A12" s="110">
        <v>5</v>
      </c>
      <c r="B12" s="110" t="s">
        <v>95</v>
      </c>
      <c r="C12" s="55" t="s">
        <v>96</v>
      </c>
      <c r="D12" s="56" t="s">
        <v>97</v>
      </c>
    </row>
    <row r="13" spans="1:4" s="3" customFormat="1" ht="14.25" customHeight="1">
      <c r="A13" s="110"/>
      <c r="B13" s="110"/>
      <c r="C13" s="55" t="s">
        <v>98</v>
      </c>
      <c r="D13" s="56" t="s">
        <v>99</v>
      </c>
    </row>
    <row r="14" spans="1:4" s="3" customFormat="1">
      <c r="A14" s="110"/>
      <c r="B14" s="110"/>
      <c r="C14" s="55" t="s">
        <v>100</v>
      </c>
      <c r="D14" s="56" t="s">
        <v>101</v>
      </c>
    </row>
    <row r="15" spans="1:4" s="3" customFormat="1" ht="16.5" customHeight="1">
      <c r="A15" s="110"/>
      <c r="B15" s="110"/>
      <c r="C15" s="55" t="s">
        <v>102</v>
      </c>
      <c r="D15" s="56" t="s">
        <v>103</v>
      </c>
    </row>
    <row r="16" spans="1:4" s="3" customFormat="1" ht="16.5" customHeight="1">
      <c r="A16" s="110"/>
      <c r="B16" s="110"/>
      <c r="C16" s="55" t="s">
        <v>104</v>
      </c>
      <c r="D16" s="56" t="s">
        <v>105</v>
      </c>
    </row>
    <row r="17" spans="1:4" s="5" customFormat="1" ht="15.75" customHeight="1">
      <c r="A17" s="110"/>
      <c r="B17" s="110"/>
      <c r="C17" s="55" t="s">
        <v>106</v>
      </c>
      <c r="D17" s="56" t="s">
        <v>107</v>
      </c>
    </row>
    <row r="18" spans="1:4" s="5" customFormat="1" ht="15.75" customHeight="1">
      <c r="A18" s="110"/>
      <c r="B18" s="110"/>
      <c r="C18" s="57" t="s">
        <v>108</v>
      </c>
      <c r="D18" s="56" t="s">
        <v>109</v>
      </c>
    </row>
    <row r="19" spans="1:4" ht="21.75" customHeight="1">
      <c r="A19" s="13" t="s">
        <v>4</v>
      </c>
      <c r="B19" s="14" t="s">
        <v>16</v>
      </c>
      <c r="C19" s="111" t="s">
        <v>90</v>
      </c>
      <c r="D19" s="112"/>
    </row>
    <row r="20" spans="1:4" s="5" customFormat="1" ht="19.5" customHeight="1">
      <c r="A20" s="13" t="s">
        <v>5</v>
      </c>
      <c r="B20" s="14" t="s">
        <v>17</v>
      </c>
      <c r="C20" s="113" t="s">
        <v>52</v>
      </c>
      <c r="D20" s="114"/>
    </row>
    <row r="21" spans="1:4" s="5" customFormat="1" ht="15" customHeight="1">
      <c r="A21" s="13" t="s">
        <v>6</v>
      </c>
      <c r="B21" s="14" t="s">
        <v>18</v>
      </c>
      <c r="C21" s="106" t="s">
        <v>19</v>
      </c>
      <c r="D21" s="115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30.75" customHeight="1">
      <c r="A26" s="101" t="s">
        <v>26</v>
      </c>
      <c r="B26" s="102"/>
      <c r="C26" s="102"/>
      <c r="D26" s="103"/>
    </row>
    <row r="27" spans="1:4" ht="12" customHeight="1">
      <c r="A27" s="49"/>
      <c r="B27" s="50"/>
      <c r="C27" s="50"/>
      <c r="D27" s="51"/>
    </row>
    <row r="28" spans="1:4" ht="13.5" customHeight="1">
      <c r="A28" s="7">
        <v>1</v>
      </c>
      <c r="B28" s="6" t="s">
        <v>110</v>
      </c>
      <c r="C28" s="6" t="s">
        <v>24</v>
      </c>
      <c r="D28" s="6" t="s">
        <v>25</v>
      </c>
    </row>
    <row r="29" spans="1:4">
      <c r="A29" s="20" t="s">
        <v>27</v>
      </c>
      <c r="B29" s="19"/>
      <c r="C29" s="19"/>
      <c r="D29" s="19"/>
    </row>
    <row r="30" spans="1:4">
      <c r="A30" s="7">
        <v>1</v>
      </c>
      <c r="B30" s="6" t="s">
        <v>91</v>
      </c>
      <c r="C30" s="6" t="s">
        <v>111</v>
      </c>
      <c r="D30" s="6" t="s">
        <v>92</v>
      </c>
    </row>
    <row r="31" spans="1:4">
      <c r="A31" s="20" t="s">
        <v>39</v>
      </c>
      <c r="B31" s="19"/>
      <c r="C31" s="19"/>
      <c r="D31" s="19"/>
    </row>
    <row r="32" spans="1:4">
      <c r="A32" s="20" t="s">
        <v>40</v>
      </c>
      <c r="B32" s="19"/>
      <c r="C32" s="19"/>
      <c r="D32" s="19"/>
    </row>
    <row r="33" spans="1:4">
      <c r="A33" s="7">
        <v>1</v>
      </c>
      <c r="B33" s="6" t="s">
        <v>123</v>
      </c>
      <c r="C33" s="6" t="s">
        <v>111</v>
      </c>
      <c r="D33" s="6" t="s">
        <v>28</v>
      </c>
    </row>
    <row r="34" spans="1:4">
      <c r="A34" s="20" t="s">
        <v>29</v>
      </c>
      <c r="B34" s="19"/>
      <c r="C34" s="19"/>
      <c r="D34" s="19"/>
    </row>
    <row r="35" spans="1:4">
      <c r="A35" s="7">
        <v>1</v>
      </c>
      <c r="B35" s="6" t="s">
        <v>30</v>
      </c>
      <c r="C35" s="6" t="s">
        <v>24</v>
      </c>
      <c r="D35" s="6" t="s">
        <v>25</v>
      </c>
    </row>
    <row r="36" spans="1:4" ht="15" customHeight="1">
      <c r="A36" s="28"/>
      <c r="B36" s="12"/>
      <c r="C36" s="12"/>
      <c r="D36" s="12"/>
    </row>
    <row r="37" spans="1:4">
      <c r="A37" s="4" t="s">
        <v>47</v>
      </c>
      <c r="B37" s="19"/>
      <c r="C37" s="19"/>
      <c r="D37" s="19"/>
    </row>
    <row r="38" spans="1:4">
      <c r="A38" s="7">
        <v>1</v>
      </c>
      <c r="B38" s="6" t="s">
        <v>31</v>
      </c>
      <c r="C38" s="108">
        <v>1974</v>
      </c>
      <c r="D38" s="109"/>
    </row>
    <row r="39" spans="1:4" ht="15" customHeight="1">
      <c r="A39" s="7">
        <v>2</v>
      </c>
      <c r="B39" s="6" t="s">
        <v>33</v>
      </c>
      <c r="C39" s="108">
        <v>5</v>
      </c>
      <c r="D39" s="109"/>
    </row>
    <row r="40" spans="1:4">
      <c r="A40" s="7">
        <v>3</v>
      </c>
      <c r="B40" s="6" t="s">
        <v>34</v>
      </c>
      <c r="C40" s="108">
        <v>2</v>
      </c>
      <c r="D40" s="109"/>
    </row>
    <row r="41" spans="1:4">
      <c r="A41" s="7">
        <v>4</v>
      </c>
      <c r="B41" s="6" t="s">
        <v>32</v>
      </c>
      <c r="C41" s="108" t="s">
        <v>79</v>
      </c>
      <c r="D41" s="109"/>
    </row>
    <row r="42" spans="1:4" ht="15" customHeight="1">
      <c r="A42" s="7">
        <v>5</v>
      </c>
      <c r="B42" s="6" t="s">
        <v>35</v>
      </c>
      <c r="C42" s="108" t="s">
        <v>79</v>
      </c>
      <c r="D42" s="109"/>
    </row>
    <row r="43" spans="1:4">
      <c r="A43" s="7">
        <v>6</v>
      </c>
      <c r="B43" s="6" t="s">
        <v>36</v>
      </c>
      <c r="C43" s="108" t="s">
        <v>94</v>
      </c>
      <c r="D43" s="109"/>
    </row>
    <row r="44" spans="1:4">
      <c r="A44" s="7">
        <v>7</v>
      </c>
      <c r="B44" s="6" t="s">
        <v>37</v>
      </c>
      <c r="C44" s="108" t="s">
        <v>79</v>
      </c>
      <c r="D44" s="109"/>
    </row>
    <row r="45" spans="1:4">
      <c r="A45" s="7">
        <v>8</v>
      </c>
      <c r="B45" s="6" t="s">
        <v>38</v>
      </c>
      <c r="C45" s="108" t="s">
        <v>124</v>
      </c>
      <c r="D45" s="109"/>
    </row>
    <row r="46" spans="1:4">
      <c r="A46" s="7">
        <v>9</v>
      </c>
      <c r="B46" s="6" t="s">
        <v>114</v>
      </c>
      <c r="C46" s="108">
        <v>118</v>
      </c>
      <c r="D46" s="107"/>
    </row>
    <row r="47" spans="1:4">
      <c r="A47" s="7">
        <v>10</v>
      </c>
      <c r="B47" s="6" t="s">
        <v>71</v>
      </c>
      <c r="C47" s="116">
        <v>39539</v>
      </c>
      <c r="D47" s="109"/>
    </row>
    <row r="48" spans="1:4">
      <c r="A48" s="4"/>
    </row>
    <row r="49" spans="1:4">
      <c r="A49" s="4"/>
    </row>
    <row r="51" spans="1:4">
      <c r="A51" s="58"/>
      <c r="B51" s="58"/>
      <c r="C51" s="59"/>
      <c r="D51" s="60"/>
    </row>
    <row r="52" spans="1:4">
      <c r="A52" s="58"/>
      <c r="B52" s="58"/>
      <c r="C52" s="59"/>
      <c r="D52" s="60"/>
    </row>
    <row r="53" spans="1:4">
      <c r="A53" s="58"/>
      <c r="B53" s="58"/>
      <c r="C53" s="59"/>
      <c r="D53" s="60"/>
    </row>
    <row r="54" spans="1:4">
      <c r="A54" s="58"/>
      <c r="B54" s="58"/>
      <c r="C54" s="59"/>
      <c r="D54" s="60"/>
    </row>
    <row r="55" spans="1:4">
      <c r="A55" s="58"/>
      <c r="B55" s="58"/>
      <c r="C55" s="61"/>
      <c r="D55" s="60"/>
    </row>
    <row r="56" spans="1:4">
      <c r="A56" s="58"/>
      <c r="B56" s="58"/>
      <c r="C56" s="62"/>
      <c r="D56" s="60"/>
    </row>
  </sheetData>
  <mergeCells count="19"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  <mergeCell ref="A26:D26"/>
    <mergeCell ref="C9:D9"/>
    <mergeCell ref="C10:D10"/>
    <mergeCell ref="C11:D11"/>
    <mergeCell ref="C38:D38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topLeftCell="A53" workbookViewId="0">
      <selection sqref="A1:H69"/>
    </sheetView>
  </sheetViews>
  <sheetFormatPr defaultRowHeight="15"/>
  <cols>
    <col min="1" max="1" width="15.85546875" customWidth="1"/>
    <col min="2" max="2" width="13.42578125" style="30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1.140625" customWidth="1"/>
  </cols>
  <sheetData>
    <row r="1" spans="1:26">
      <c r="A1" s="4" t="s">
        <v>117</v>
      </c>
      <c r="B1"/>
      <c r="C1" s="36"/>
      <c r="D1" s="36"/>
      <c r="G1" s="36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>
      <c r="A2" s="4" t="s">
        <v>130</v>
      </c>
      <c r="B2"/>
      <c r="C2" s="36"/>
      <c r="D2" s="36"/>
      <c r="G2" s="36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81" customFormat="1" ht="23.25" customHeight="1">
      <c r="A3" s="117" t="s">
        <v>129</v>
      </c>
      <c r="B3" s="117"/>
      <c r="C3" s="74"/>
      <c r="D3" s="75">
        <f>D4+D5</f>
        <v>-191</v>
      </c>
      <c r="E3" s="76"/>
      <c r="F3" s="77"/>
      <c r="G3" s="77"/>
      <c r="H3" s="78"/>
      <c r="I3" s="79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</row>
    <row r="4" spans="1:26" s="81" customFormat="1" ht="17.25" customHeight="1">
      <c r="A4" s="117" t="s">
        <v>118</v>
      </c>
      <c r="B4" s="118"/>
      <c r="C4" s="74"/>
      <c r="D4" s="75">
        <f>0</f>
        <v>0</v>
      </c>
      <c r="E4" s="76"/>
      <c r="F4" s="77"/>
      <c r="G4" s="77"/>
      <c r="H4" s="82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s="81" customFormat="1" ht="17.25" customHeight="1">
      <c r="A5" s="117" t="s">
        <v>119</v>
      </c>
      <c r="B5" s="118"/>
      <c r="C5" s="74"/>
      <c r="D5" s="75">
        <v>-191</v>
      </c>
      <c r="E5" s="76"/>
      <c r="F5" s="77"/>
      <c r="G5" s="77"/>
      <c r="H5" s="78"/>
      <c r="I5" s="79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15" customHeight="1">
      <c r="A6" s="119" t="s">
        <v>128</v>
      </c>
      <c r="B6" s="120"/>
      <c r="C6" s="120"/>
      <c r="D6" s="120"/>
      <c r="E6" s="120"/>
      <c r="F6" s="120"/>
      <c r="G6" s="120"/>
      <c r="H6" s="121"/>
      <c r="I6" s="71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>
      <c r="A7" s="122" t="s">
        <v>59</v>
      </c>
      <c r="B7" s="123"/>
      <c r="C7" s="41" t="s">
        <v>60</v>
      </c>
      <c r="D7" s="29" t="s">
        <v>61</v>
      </c>
      <c r="E7" s="29" t="s">
        <v>62</v>
      </c>
      <c r="F7" s="29" t="s">
        <v>63</v>
      </c>
      <c r="G7" s="37" t="s">
        <v>64</v>
      </c>
      <c r="H7" s="29" t="s">
        <v>65</v>
      </c>
    </row>
    <row r="8" spans="1:26" ht="17.25" customHeight="1">
      <c r="A8" s="122" t="s">
        <v>66</v>
      </c>
      <c r="B8" s="124"/>
      <c r="C8" s="42">
        <v>15.12</v>
      </c>
      <c r="D8" s="66">
        <v>-62.57</v>
      </c>
      <c r="E8" s="66">
        <f>E12+E15+E18+E21</f>
        <v>433.97</v>
      </c>
      <c r="F8" s="66">
        <f>F12+F15+F18+F21</f>
        <v>418.56000000000006</v>
      </c>
      <c r="G8" s="66">
        <f>F8</f>
        <v>418.56000000000006</v>
      </c>
      <c r="H8" s="64">
        <f>F8-E8+D8</f>
        <v>-77.979999999999961</v>
      </c>
      <c r="J8" s="63"/>
    </row>
    <row r="9" spans="1:26">
      <c r="A9" s="38" t="s">
        <v>67</v>
      </c>
      <c r="B9" s="39"/>
      <c r="C9" s="43">
        <f>C8-C10</f>
        <v>13.607999999999999</v>
      </c>
      <c r="D9" s="48">
        <f>D8-D10</f>
        <v>-56.313000000000002</v>
      </c>
      <c r="E9" s="48">
        <f>E8-E10</f>
        <v>390.57300000000004</v>
      </c>
      <c r="F9" s="48">
        <f>F8-F10</f>
        <v>376.70400000000006</v>
      </c>
      <c r="G9" s="48">
        <f>G8-G10</f>
        <v>376.70400000000006</v>
      </c>
      <c r="H9" s="48">
        <f t="shared" ref="H9:H10" si="0">F9-E9+D9</f>
        <v>-70.181999999999974</v>
      </c>
      <c r="J9" s="63"/>
    </row>
    <row r="10" spans="1:26">
      <c r="A10" s="125" t="s">
        <v>68</v>
      </c>
      <c r="B10" s="126"/>
      <c r="C10" s="43">
        <f>C8*10%</f>
        <v>1.512</v>
      </c>
      <c r="D10" s="48">
        <f>D8*10%</f>
        <v>-6.2570000000000006</v>
      </c>
      <c r="E10" s="48">
        <f>E8*10%</f>
        <v>43.397000000000006</v>
      </c>
      <c r="F10" s="48">
        <f>F8*10%</f>
        <v>41.856000000000009</v>
      </c>
      <c r="G10" s="48">
        <f>G8*10%</f>
        <v>41.856000000000009</v>
      </c>
      <c r="H10" s="48">
        <f t="shared" si="0"/>
        <v>-7.7979999999999974</v>
      </c>
    </row>
    <row r="11" spans="1:26" ht="12.75" customHeight="1">
      <c r="A11" s="127" t="s">
        <v>69</v>
      </c>
      <c r="B11" s="128"/>
      <c r="C11" s="128"/>
      <c r="D11" s="128"/>
      <c r="E11" s="128"/>
      <c r="F11" s="128"/>
      <c r="G11" s="128"/>
      <c r="H11" s="124"/>
    </row>
    <row r="12" spans="1:26">
      <c r="A12" s="129" t="s">
        <v>50</v>
      </c>
      <c r="B12" s="130"/>
      <c r="C12" s="42">
        <v>5.65</v>
      </c>
      <c r="D12" s="53">
        <v>-24.14</v>
      </c>
      <c r="E12" s="53">
        <v>162.99</v>
      </c>
      <c r="F12" s="53">
        <v>157.30000000000001</v>
      </c>
      <c r="G12" s="53">
        <f>F12</f>
        <v>157.30000000000001</v>
      </c>
      <c r="H12" s="48">
        <f>F12-E12+D12</f>
        <v>-29.83</v>
      </c>
    </row>
    <row r="13" spans="1:26">
      <c r="A13" s="38" t="s">
        <v>67</v>
      </c>
      <c r="B13" s="39"/>
      <c r="C13" s="43">
        <f>C12-C14</f>
        <v>5.085</v>
      </c>
      <c r="D13" s="48">
        <f>D12-D14</f>
        <v>-21.725999999999999</v>
      </c>
      <c r="E13" s="48">
        <f>E12-E14</f>
        <v>146.691</v>
      </c>
      <c r="F13" s="48">
        <f>F12-F14</f>
        <v>141.57000000000002</v>
      </c>
      <c r="G13" s="48">
        <f>G12-G14</f>
        <v>141.57000000000002</v>
      </c>
      <c r="H13" s="48">
        <f t="shared" ref="H13:H23" si="1">F13-E13+D13</f>
        <v>-26.84699999999998</v>
      </c>
    </row>
    <row r="14" spans="1:26">
      <c r="A14" s="125" t="s">
        <v>68</v>
      </c>
      <c r="B14" s="126"/>
      <c r="C14" s="43">
        <f>C12*10%</f>
        <v>0.56500000000000006</v>
      </c>
      <c r="D14" s="48">
        <f>D12*10%</f>
        <v>-2.4140000000000001</v>
      </c>
      <c r="E14" s="48">
        <f>E12*10%</f>
        <v>16.299000000000003</v>
      </c>
      <c r="F14" s="48">
        <f>F12*10%</f>
        <v>15.730000000000002</v>
      </c>
      <c r="G14" s="48">
        <f>G12*10%</f>
        <v>15.730000000000002</v>
      </c>
      <c r="H14" s="48">
        <f t="shared" si="1"/>
        <v>-2.983000000000001</v>
      </c>
    </row>
    <row r="15" spans="1:26" ht="23.25" customHeight="1">
      <c r="A15" s="129" t="s">
        <v>41</v>
      </c>
      <c r="B15" s="130"/>
      <c r="C15" s="42">
        <v>3.45</v>
      </c>
      <c r="D15" s="53">
        <v>-14.47</v>
      </c>
      <c r="E15" s="53">
        <v>99.52</v>
      </c>
      <c r="F15" s="53">
        <v>96.05</v>
      </c>
      <c r="G15" s="53">
        <f>F15</f>
        <v>96.05</v>
      </c>
      <c r="H15" s="48">
        <f t="shared" si="1"/>
        <v>-17.939999999999998</v>
      </c>
    </row>
    <row r="16" spans="1:26">
      <c r="A16" s="38" t="s">
        <v>67</v>
      </c>
      <c r="B16" s="39"/>
      <c r="C16" s="43">
        <f>C15-C17</f>
        <v>3.105</v>
      </c>
      <c r="D16" s="48">
        <f>D15-D17</f>
        <v>-13.023</v>
      </c>
      <c r="E16" s="48">
        <f>E15-E17</f>
        <v>89.567999999999998</v>
      </c>
      <c r="F16" s="48">
        <f>F15-F17</f>
        <v>86.444999999999993</v>
      </c>
      <c r="G16" s="48">
        <f>G15-G17</f>
        <v>86.444999999999993</v>
      </c>
      <c r="H16" s="48">
        <f t="shared" si="1"/>
        <v>-16.146000000000004</v>
      </c>
    </row>
    <row r="17" spans="1:8" ht="15" customHeight="1">
      <c r="A17" s="125" t="s">
        <v>68</v>
      </c>
      <c r="B17" s="126"/>
      <c r="C17" s="43">
        <f>C15*10%</f>
        <v>0.34500000000000003</v>
      </c>
      <c r="D17" s="48">
        <f>D15*10%</f>
        <v>-1.4470000000000001</v>
      </c>
      <c r="E17" s="48">
        <f>E15*10%</f>
        <v>9.952</v>
      </c>
      <c r="F17" s="48">
        <f>F15*10%</f>
        <v>9.6050000000000004</v>
      </c>
      <c r="G17" s="48">
        <f>G15*10%</f>
        <v>9.6050000000000004</v>
      </c>
      <c r="H17" s="48">
        <f t="shared" si="1"/>
        <v>-1.7939999999999996</v>
      </c>
    </row>
    <row r="18" spans="1:8" ht="12" customHeight="1">
      <c r="A18" s="129" t="s">
        <v>51</v>
      </c>
      <c r="B18" s="130"/>
      <c r="C18" s="41">
        <v>2.37</v>
      </c>
      <c r="D18" s="53">
        <v>-9.8000000000000007</v>
      </c>
      <c r="E18" s="53">
        <v>66.17</v>
      </c>
      <c r="F18" s="53">
        <v>63.6</v>
      </c>
      <c r="G18" s="53">
        <f>F18</f>
        <v>63.6</v>
      </c>
      <c r="H18" s="48">
        <f t="shared" si="1"/>
        <v>-12.370000000000001</v>
      </c>
    </row>
    <row r="19" spans="1:8" ht="13.5" customHeight="1">
      <c r="A19" s="38" t="s">
        <v>67</v>
      </c>
      <c r="B19" s="39"/>
      <c r="C19" s="43">
        <f>C18-C20</f>
        <v>2.133</v>
      </c>
      <c r="D19" s="48">
        <f>D18-D20</f>
        <v>-8.82</v>
      </c>
      <c r="E19" s="48">
        <f>E18-E20</f>
        <v>59.552999999999997</v>
      </c>
      <c r="F19" s="48">
        <f>F18-F20</f>
        <v>57.24</v>
      </c>
      <c r="G19" s="48">
        <f>G18-G20</f>
        <v>57.24</v>
      </c>
      <c r="H19" s="48">
        <f t="shared" si="1"/>
        <v>-11.132999999999996</v>
      </c>
    </row>
    <row r="20" spans="1:8" ht="12.75" customHeight="1">
      <c r="A20" s="125" t="s">
        <v>68</v>
      </c>
      <c r="B20" s="126"/>
      <c r="C20" s="43">
        <f>C18*10%</f>
        <v>0.23700000000000002</v>
      </c>
      <c r="D20" s="48">
        <f>D18*10%</f>
        <v>-0.98000000000000009</v>
      </c>
      <c r="E20" s="48">
        <f>E18*10%</f>
        <v>6.6170000000000009</v>
      </c>
      <c r="F20" s="48">
        <f>F18*10%</f>
        <v>6.36</v>
      </c>
      <c r="G20" s="48">
        <f>G18*10%</f>
        <v>6.36</v>
      </c>
      <c r="H20" s="48">
        <f t="shared" si="1"/>
        <v>-1.2370000000000005</v>
      </c>
    </row>
    <row r="21" spans="1:8" ht="14.25" customHeight="1">
      <c r="A21" s="11" t="s">
        <v>42</v>
      </c>
      <c r="B21" s="40"/>
      <c r="C21" s="44">
        <v>3.65</v>
      </c>
      <c r="D21" s="48">
        <v>-14.17</v>
      </c>
      <c r="E21" s="48">
        <f>12.69+3.17+2.6+86.83</f>
        <v>105.28999999999999</v>
      </c>
      <c r="F21" s="48">
        <f>12.25+3.06+2.5+83.8</f>
        <v>101.61</v>
      </c>
      <c r="G21" s="48">
        <f>F21</f>
        <v>101.61</v>
      </c>
      <c r="H21" s="48">
        <f t="shared" si="1"/>
        <v>-17.849999999999994</v>
      </c>
    </row>
    <row r="22" spans="1:8" ht="14.25" customHeight="1">
      <c r="A22" s="38" t="s">
        <v>67</v>
      </c>
      <c r="B22" s="39"/>
      <c r="C22" s="43">
        <f>C21-C23</f>
        <v>3.2850000000000001</v>
      </c>
      <c r="D22" s="48">
        <f>D21-D23</f>
        <v>-12.753</v>
      </c>
      <c r="E22" s="48">
        <f>E21-E23</f>
        <v>94.760999999999996</v>
      </c>
      <c r="F22" s="48">
        <f>F21-F23</f>
        <v>91.448999999999998</v>
      </c>
      <c r="G22" s="48">
        <f>G21-G23</f>
        <v>91.448999999999998</v>
      </c>
      <c r="H22" s="48">
        <f t="shared" si="1"/>
        <v>-16.064999999999998</v>
      </c>
    </row>
    <row r="23" spans="1:8" ht="15.75" customHeight="1">
      <c r="A23" s="125" t="s">
        <v>68</v>
      </c>
      <c r="B23" s="126"/>
      <c r="C23" s="43">
        <f>C21*10%</f>
        <v>0.36499999999999999</v>
      </c>
      <c r="D23" s="48">
        <f>D21*10%</f>
        <v>-1.417</v>
      </c>
      <c r="E23" s="48">
        <f>E21*10%</f>
        <v>10.529</v>
      </c>
      <c r="F23" s="48">
        <f>F21*10%</f>
        <v>10.161000000000001</v>
      </c>
      <c r="G23" s="48">
        <f>G21*10%</f>
        <v>10.161000000000001</v>
      </c>
      <c r="H23" s="48">
        <f t="shared" si="1"/>
        <v>-1.7849999999999986</v>
      </c>
    </row>
    <row r="24" spans="1:8" s="81" customFormat="1" ht="13.5" customHeight="1">
      <c r="A24" s="83"/>
      <c r="B24" s="84"/>
      <c r="C24" s="85"/>
      <c r="D24" s="86"/>
      <c r="E24" s="87"/>
      <c r="F24" s="87"/>
      <c r="G24" s="88"/>
      <c r="H24" s="87"/>
    </row>
    <row r="25" spans="1:8" ht="11.25" customHeight="1">
      <c r="A25" s="122" t="s">
        <v>43</v>
      </c>
      <c r="B25" s="124"/>
      <c r="C25" s="44">
        <v>5.29</v>
      </c>
      <c r="D25" s="64">
        <v>-128.43</v>
      </c>
      <c r="E25" s="64">
        <v>150.03</v>
      </c>
      <c r="F25" s="64">
        <v>144.69999999999999</v>
      </c>
      <c r="G25" s="65">
        <f>G26+G27</f>
        <v>14.469999999999999</v>
      </c>
      <c r="H25" s="64">
        <f>F25-E25-G25+D25+F25</f>
        <v>-3.5300000000000296</v>
      </c>
    </row>
    <row r="26" spans="1:8" s="97" customFormat="1" ht="13.5" customHeight="1">
      <c r="A26" s="38" t="s">
        <v>70</v>
      </c>
      <c r="B26" s="39"/>
      <c r="C26" s="43">
        <f>C25-C27</f>
        <v>4.7610000000000001</v>
      </c>
      <c r="D26" s="48">
        <v>-127.64</v>
      </c>
      <c r="E26" s="48">
        <f>E25-E27</f>
        <v>135.02699999999999</v>
      </c>
      <c r="F26" s="48">
        <f>F25-F27</f>
        <v>130.22999999999999</v>
      </c>
      <c r="G26" s="54">
        <v>0</v>
      </c>
      <c r="H26" s="48">
        <f t="shared" ref="H26:H27" si="2">F26-E26-G26+D26+F26</f>
        <v>-2.2070000000000221</v>
      </c>
    </row>
    <row r="27" spans="1:8" s="97" customFormat="1" ht="12.75" customHeight="1">
      <c r="A27" s="125" t="s">
        <v>68</v>
      </c>
      <c r="B27" s="140"/>
      <c r="C27" s="43">
        <f>C25*10%</f>
        <v>0.52900000000000003</v>
      </c>
      <c r="D27" s="48">
        <v>-0.79</v>
      </c>
      <c r="E27" s="48">
        <f>E25*10%</f>
        <v>15.003</v>
      </c>
      <c r="F27" s="48">
        <f>F25*10%</f>
        <v>14.469999999999999</v>
      </c>
      <c r="G27" s="48">
        <f>F27</f>
        <v>14.469999999999999</v>
      </c>
      <c r="H27" s="48">
        <f t="shared" si="2"/>
        <v>-1.3230000000000004</v>
      </c>
    </row>
    <row r="28" spans="1:8" s="4" customFormat="1" ht="12.75" customHeight="1">
      <c r="A28" s="143" t="s">
        <v>131</v>
      </c>
      <c r="B28" s="144"/>
      <c r="C28" s="77"/>
      <c r="D28" s="76">
        <v>0</v>
      </c>
      <c r="E28" s="77">
        <f>E30+E31+E32+E33</f>
        <v>76.819999999999993</v>
      </c>
      <c r="F28" s="77">
        <f t="shared" ref="F28:H28" si="3">F30+F31+F32+F33</f>
        <v>72.070000000000007</v>
      </c>
      <c r="G28" s="77">
        <f t="shared" si="3"/>
        <v>72.070000000000007</v>
      </c>
      <c r="H28" s="76">
        <f t="shared" si="3"/>
        <v>-4.7499999999999947</v>
      </c>
    </row>
    <row r="29" spans="1:8" ht="12.75" customHeight="1">
      <c r="A29" s="96" t="s">
        <v>132</v>
      </c>
      <c r="B29" s="84"/>
      <c r="C29" s="85"/>
      <c r="D29" s="87">
        <v>0</v>
      </c>
      <c r="E29" s="85"/>
      <c r="F29" s="85"/>
      <c r="G29" s="88"/>
      <c r="H29" s="76"/>
    </row>
    <row r="30" spans="1:8" ht="12.75" customHeight="1">
      <c r="A30" s="145" t="s">
        <v>133</v>
      </c>
      <c r="B30" s="146"/>
      <c r="C30" s="85"/>
      <c r="D30" s="87">
        <v>0</v>
      </c>
      <c r="E30" s="85">
        <v>4.4800000000000004</v>
      </c>
      <c r="F30" s="85">
        <v>4.1900000000000004</v>
      </c>
      <c r="G30" s="88">
        <v>4.1900000000000004</v>
      </c>
      <c r="H30" s="48">
        <f t="shared" ref="H30:H33" si="4">F30-E30-G30+D30+F30</f>
        <v>-0.29000000000000004</v>
      </c>
    </row>
    <row r="31" spans="1:8" ht="12.75" customHeight="1">
      <c r="A31" s="145" t="s">
        <v>134</v>
      </c>
      <c r="B31" s="146"/>
      <c r="C31" s="85"/>
      <c r="D31" s="87">
        <v>0</v>
      </c>
      <c r="E31" s="85">
        <v>19.34</v>
      </c>
      <c r="F31" s="85">
        <v>17.7</v>
      </c>
      <c r="G31" s="88">
        <v>17.7</v>
      </c>
      <c r="H31" s="48">
        <f t="shared" si="4"/>
        <v>-1.6400000000000006</v>
      </c>
    </row>
    <row r="32" spans="1:8" ht="12.75" customHeight="1">
      <c r="A32" s="145" t="s">
        <v>135</v>
      </c>
      <c r="B32" s="146"/>
      <c r="C32" s="85"/>
      <c r="D32" s="87">
        <v>0</v>
      </c>
      <c r="E32" s="85">
        <v>50.73</v>
      </c>
      <c r="F32" s="85">
        <v>48.09</v>
      </c>
      <c r="G32" s="88">
        <v>48.09</v>
      </c>
      <c r="H32" s="48">
        <f t="shared" si="4"/>
        <v>-2.6399999999999935</v>
      </c>
    </row>
    <row r="33" spans="1:26" ht="12.75" customHeight="1">
      <c r="A33" s="145" t="s">
        <v>136</v>
      </c>
      <c r="B33" s="146"/>
      <c r="C33" s="85"/>
      <c r="D33" s="87">
        <v>0</v>
      </c>
      <c r="E33" s="85">
        <v>2.27</v>
      </c>
      <c r="F33" s="85">
        <v>2.09</v>
      </c>
      <c r="G33" s="88">
        <v>2.09</v>
      </c>
      <c r="H33" s="48">
        <f t="shared" si="4"/>
        <v>-0.18000000000000016</v>
      </c>
    </row>
    <row r="34" spans="1:26" s="81" customFormat="1">
      <c r="A34" s="89" t="s">
        <v>115</v>
      </c>
      <c r="B34" s="90"/>
      <c r="C34" s="77"/>
      <c r="D34" s="91"/>
      <c r="E34" s="77">
        <f>E8+E25+E28</f>
        <v>660.81999999999994</v>
      </c>
      <c r="F34" s="77">
        <f t="shared" ref="F34:G34" si="5">F8+F25+F28</f>
        <v>635.33000000000004</v>
      </c>
      <c r="G34" s="77">
        <f t="shared" si="5"/>
        <v>505.10000000000008</v>
      </c>
      <c r="H34" s="76"/>
      <c r="I34" s="92"/>
      <c r="J34" s="92"/>
    </row>
    <row r="35" spans="1:26" s="81" customFormat="1">
      <c r="A35" s="89" t="s">
        <v>121</v>
      </c>
      <c r="B35" s="90"/>
      <c r="C35" s="77"/>
      <c r="D35" s="91"/>
      <c r="E35" s="77">
        <f>E34</f>
        <v>660.81999999999994</v>
      </c>
      <c r="F35" s="77">
        <f t="shared" ref="F35:G35" si="6">F34</f>
        <v>635.33000000000004</v>
      </c>
      <c r="G35" s="77">
        <f t="shared" si="6"/>
        <v>505.10000000000008</v>
      </c>
      <c r="H35" s="76"/>
      <c r="I35" s="92"/>
      <c r="J35" s="93"/>
    </row>
    <row r="36" spans="1:26" s="81" customFormat="1" ht="21.75" customHeight="1">
      <c r="A36" s="117" t="s">
        <v>120</v>
      </c>
      <c r="B36" s="117"/>
      <c r="C36" s="74"/>
      <c r="D36" s="75">
        <f>D3</f>
        <v>-191</v>
      </c>
      <c r="E36" s="76"/>
      <c r="F36" s="77"/>
      <c r="G36" s="77"/>
      <c r="H36" s="78">
        <f>H37+H38</f>
        <v>-86.259999999999991</v>
      </c>
      <c r="I36" s="80"/>
      <c r="J36" s="94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</row>
    <row r="37" spans="1:26" s="81" customFormat="1" ht="14.25" customHeight="1">
      <c r="A37" s="117" t="s">
        <v>118</v>
      </c>
      <c r="B37" s="118"/>
      <c r="C37" s="74"/>
      <c r="D37" s="74"/>
      <c r="E37" s="76"/>
      <c r="F37" s="77"/>
      <c r="G37" s="77"/>
      <c r="H37" s="95">
        <f>0</f>
        <v>0</v>
      </c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</row>
    <row r="38" spans="1:26" s="81" customFormat="1" ht="15" customHeight="1">
      <c r="A38" s="117" t="s">
        <v>119</v>
      </c>
      <c r="B38" s="118"/>
      <c r="C38" s="74"/>
      <c r="D38" s="74"/>
      <c r="E38" s="76"/>
      <c r="F38" s="77"/>
      <c r="G38" s="77"/>
      <c r="H38" s="78">
        <f>H8+H25+H28</f>
        <v>-86.259999999999991</v>
      </c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</row>
    <row r="39" spans="1:26" ht="27.75" customHeight="1">
      <c r="A39" s="141" t="s">
        <v>116</v>
      </c>
      <c r="B39" s="142"/>
      <c r="C39" s="142"/>
      <c r="D39" s="142"/>
      <c r="E39" s="142"/>
      <c r="F39" s="142"/>
      <c r="G39" s="142"/>
      <c r="H39" s="142"/>
    </row>
    <row r="40" spans="1:26" ht="20.25" customHeight="1">
      <c r="A40" s="21" t="s">
        <v>127</v>
      </c>
      <c r="D40" s="23"/>
      <c r="E40" s="23"/>
      <c r="F40" s="23"/>
      <c r="G40" s="23"/>
    </row>
    <row r="41" spans="1:26" ht="12" customHeight="1">
      <c r="A41" s="132" t="s">
        <v>53</v>
      </c>
      <c r="B41" s="126"/>
      <c r="C41" s="126"/>
      <c r="D41" s="107"/>
      <c r="E41" s="31" t="s">
        <v>54</v>
      </c>
      <c r="F41" s="31" t="s">
        <v>55</v>
      </c>
      <c r="G41" s="31" t="s">
        <v>56</v>
      </c>
      <c r="H41" s="6" t="s">
        <v>122</v>
      </c>
    </row>
    <row r="42" spans="1:26" ht="18" customHeight="1">
      <c r="A42" s="133" t="s">
        <v>79</v>
      </c>
      <c r="B42" s="134"/>
      <c r="C42" s="134"/>
      <c r="D42" s="135"/>
      <c r="E42" s="32"/>
      <c r="F42" s="31"/>
      <c r="G42" s="33">
        <v>0</v>
      </c>
      <c r="H42" s="72"/>
    </row>
    <row r="43" spans="1:26" ht="13.5" customHeight="1">
      <c r="A43" s="136" t="s">
        <v>7</v>
      </c>
      <c r="B43" s="128"/>
      <c r="C43" s="128"/>
      <c r="D43" s="124"/>
      <c r="E43" s="32"/>
      <c r="F43" s="31"/>
      <c r="G43" s="73">
        <f>SUM(G42:G42)</f>
        <v>0</v>
      </c>
      <c r="H43" s="6"/>
    </row>
    <row r="44" spans="1:26" ht="13.5" customHeight="1">
      <c r="A44" s="61"/>
      <c r="B44" s="59"/>
      <c r="C44" s="59"/>
      <c r="D44" s="59"/>
      <c r="E44" s="98"/>
      <c r="F44" s="99"/>
      <c r="G44" s="100"/>
      <c r="H44" s="12"/>
    </row>
    <row r="45" spans="1:26" ht="13.5" customHeight="1">
      <c r="A45" s="61"/>
      <c r="B45" s="59"/>
      <c r="C45" s="59"/>
      <c r="D45" s="59"/>
      <c r="E45" s="98"/>
      <c r="F45" s="99"/>
      <c r="G45" s="100"/>
      <c r="H45" s="12"/>
    </row>
    <row r="46" spans="1:26" ht="13.5" customHeight="1">
      <c r="A46" s="61"/>
      <c r="B46" s="59"/>
      <c r="C46" s="59"/>
      <c r="D46" s="59"/>
      <c r="E46" s="98"/>
      <c r="F46" s="99"/>
      <c r="G46" s="100"/>
      <c r="H46" s="12"/>
    </row>
    <row r="47" spans="1:26" ht="13.5" customHeight="1">
      <c r="A47" s="61"/>
      <c r="B47" s="59"/>
      <c r="C47" s="59"/>
      <c r="D47" s="59"/>
      <c r="E47" s="98"/>
      <c r="F47" s="99"/>
      <c r="G47" s="100"/>
      <c r="H47" s="12"/>
    </row>
    <row r="48" spans="1:26">
      <c r="A48" s="21" t="s">
        <v>44</v>
      </c>
      <c r="D48" s="23"/>
      <c r="E48" s="23"/>
      <c r="F48" s="23"/>
      <c r="G48" s="23"/>
    </row>
    <row r="49" spans="1:8">
      <c r="A49" s="21" t="s">
        <v>45</v>
      </c>
      <c r="D49" s="23"/>
      <c r="E49" s="23"/>
      <c r="F49" s="23"/>
      <c r="G49" s="23"/>
    </row>
    <row r="50" spans="1:8" ht="23.25" customHeight="1">
      <c r="A50" s="132" t="s">
        <v>58</v>
      </c>
      <c r="B50" s="126"/>
      <c r="C50" s="126"/>
      <c r="D50" s="126"/>
      <c r="E50" s="107"/>
      <c r="F50" s="35" t="s">
        <v>55</v>
      </c>
      <c r="G50" s="34" t="s">
        <v>57</v>
      </c>
    </row>
    <row r="51" spans="1:8">
      <c r="A51" s="132" t="s">
        <v>79</v>
      </c>
      <c r="B51" s="126"/>
      <c r="C51" s="126"/>
      <c r="D51" s="126"/>
      <c r="E51" s="107"/>
      <c r="F51" s="31"/>
      <c r="G51" s="31">
        <v>0</v>
      </c>
    </row>
    <row r="52" spans="1:8">
      <c r="A52" s="23"/>
      <c r="D52" s="23"/>
      <c r="E52" s="23"/>
      <c r="F52" s="23"/>
      <c r="G52" s="23"/>
    </row>
    <row r="53" spans="1:8" s="4" customFormat="1">
      <c r="A53" s="21" t="s">
        <v>73</v>
      </c>
      <c r="B53" s="46"/>
      <c r="C53" s="47"/>
      <c r="D53" s="21"/>
      <c r="E53" s="21"/>
      <c r="F53" s="21"/>
      <c r="G53" s="21"/>
    </row>
    <row r="54" spans="1:8">
      <c r="A54" s="136" t="s">
        <v>74</v>
      </c>
      <c r="B54" s="124"/>
      <c r="C54" s="137" t="s">
        <v>75</v>
      </c>
      <c r="D54" s="124"/>
      <c r="E54" s="31" t="s">
        <v>76</v>
      </c>
      <c r="F54" s="31" t="s">
        <v>77</v>
      </c>
      <c r="G54" s="31" t="s">
        <v>78</v>
      </c>
    </row>
    <row r="55" spans="1:8">
      <c r="A55" s="136" t="s">
        <v>93</v>
      </c>
      <c r="B55" s="124"/>
      <c r="C55" s="138" t="s">
        <v>79</v>
      </c>
      <c r="D55" s="139"/>
      <c r="E55" s="31">
        <v>5</v>
      </c>
      <c r="F55" s="31" t="s">
        <v>79</v>
      </c>
      <c r="G55" s="31" t="s">
        <v>79</v>
      </c>
    </row>
    <row r="57" spans="1:8">
      <c r="A57" s="4" t="s">
        <v>113</v>
      </c>
      <c r="E57" s="36"/>
      <c r="F57" s="67"/>
      <c r="G57" s="36"/>
    </row>
    <row r="58" spans="1:8">
      <c r="A58" s="21" t="s">
        <v>126</v>
      </c>
      <c r="B58" s="68"/>
      <c r="C58" s="69"/>
      <c r="D58" s="21"/>
      <c r="E58" s="36"/>
      <c r="F58" s="67"/>
      <c r="G58" s="36"/>
    </row>
    <row r="59" spans="1:8" ht="56.25" customHeight="1">
      <c r="A59" s="131" t="s">
        <v>137</v>
      </c>
      <c r="B59" s="131"/>
      <c r="C59" s="131"/>
      <c r="D59" s="131"/>
      <c r="E59" s="131"/>
      <c r="F59" s="131"/>
      <c r="G59" s="131"/>
      <c r="H59" s="70"/>
    </row>
    <row r="62" spans="1:8">
      <c r="A62" s="4" t="s">
        <v>80</v>
      </c>
      <c r="B62" s="46"/>
      <c r="C62" s="47"/>
      <c r="D62" s="4"/>
      <c r="E62" s="4" t="s">
        <v>81</v>
      </c>
      <c r="F62" s="4"/>
    </row>
    <row r="63" spans="1:8">
      <c r="A63" s="4" t="s">
        <v>82</v>
      </c>
      <c r="B63" s="46"/>
      <c r="C63" s="47"/>
      <c r="D63" s="4"/>
      <c r="E63" s="4"/>
      <c r="F63" s="4"/>
    </row>
    <row r="64" spans="1:8">
      <c r="A64" s="4" t="s">
        <v>83</v>
      </c>
      <c r="B64" s="46"/>
      <c r="C64" s="47"/>
      <c r="D64" s="4"/>
      <c r="E64" s="4"/>
      <c r="F64" s="4"/>
    </row>
    <row r="66" spans="1:3">
      <c r="A66" s="23" t="s">
        <v>84</v>
      </c>
      <c r="B66" s="52"/>
    </row>
    <row r="67" spans="1:3">
      <c r="A67" s="23" t="s">
        <v>85</v>
      </c>
      <c r="B67" s="52"/>
      <c r="C67" s="45" t="s">
        <v>25</v>
      </c>
    </row>
    <row r="68" spans="1:3">
      <c r="A68" s="23" t="s">
        <v>86</v>
      </c>
      <c r="B68" s="52"/>
      <c r="C68" s="45" t="s">
        <v>87</v>
      </c>
    </row>
    <row r="69" spans="1:3">
      <c r="A69" s="23" t="s">
        <v>88</v>
      </c>
      <c r="B69" s="52"/>
      <c r="C69" s="45" t="s">
        <v>89</v>
      </c>
    </row>
  </sheetData>
  <mergeCells count="36">
    <mergeCell ref="A25:B25"/>
    <mergeCell ref="A27:B27"/>
    <mergeCell ref="A39:H39"/>
    <mergeCell ref="A37:B37"/>
    <mergeCell ref="A38:B38"/>
    <mergeCell ref="A28:B28"/>
    <mergeCell ref="A30:B30"/>
    <mergeCell ref="A31:B31"/>
    <mergeCell ref="A32:B32"/>
    <mergeCell ref="A33:B33"/>
    <mergeCell ref="A59:G59"/>
    <mergeCell ref="A41:D41"/>
    <mergeCell ref="A42:D42"/>
    <mergeCell ref="A55:B55"/>
    <mergeCell ref="C54:D54"/>
    <mergeCell ref="C55:D55"/>
    <mergeCell ref="A54:B54"/>
    <mergeCell ref="A43:D43"/>
    <mergeCell ref="A50:E50"/>
    <mergeCell ref="A51:E51"/>
    <mergeCell ref="A4:B4"/>
    <mergeCell ref="A5:B5"/>
    <mergeCell ref="A3:B3"/>
    <mergeCell ref="A6:H6"/>
    <mergeCell ref="A36:B36"/>
    <mergeCell ref="A7:B7"/>
    <mergeCell ref="A8:B8"/>
    <mergeCell ref="A10:B10"/>
    <mergeCell ref="A11:H11"/>
    <mergeCell ref="A12:B12"/>
    <mergeCell ref="A23:B23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2018-03-13T23:00:45Z</cp:lastPrinted>
  <dcterms:created xsi:type="dcterms:W3CDTF">2013-02-18T04:38:06Z</dcterms:created>
  <dcterms:modified xsi:type="dcterms:W3CDTF">2018-03-14T01:37:51Z</dcterms:modified>
</cp:coreProperties>
</file>