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" windowWidth="11355" windowHeight="5280"/>
  </bookViews>
  <sheets>
    <sheet name="УК" sheetId="1" r:id="rId1"/>
    <sheet name="Лист2" sheetId="8" r:id="rId2"/>
  </sheets>
  <calcPr calcId="125725" concurrentCalc="0"/>
</workbook>
</file>

<file path=xl/calcChain.xml><?xml version="1.0" encoding="utf-8"?>
<calcChain xmlns="http://schemas.openxmlformats.org/spreadsheetml/2006/main">
  <c r="H46" i="8"/>
  <c r="H52"/>
  <c r="H51"/>
  <c r="H53"/>
  <c r="H48"/>
  <c r="H40"/>
  <c r="H39"/>
  <c r="H38"/>
  <c r="H37"/>
  <c r="H35"/>
  <c r="F35"/>
  <c r="E35"/>
  <c r="G66"/>
  <c r="G9"/>
  <c r="G29"/>
  <c r="G25"/>
  <c r="G22"/>
  <c r="G19"/>
  <c r="G16"/>
  <c r="G13"/>
  <c r="G32"/>
  <c r="G41"/>
  <c r="F8"/>
  <c r="F41"/>
  <c r="E8"/>
  <c r="E41"/>
  <c r="E49"/>
  <c r="F49"/>
  <c r="G49"/>
  <c r="H50"/>
  <c r="H44"/>
  <c r="H8"/>
  <c r="H32"/>
  <c r="F33"/>
  <c r="E33"/>
  <c r="F29"/>
  <c r="E29"/>
  <c r="F25"/>
  <c r="E25"/>
  <c r="F22"/>
  <c r="E22"/>
  <c r="F19"/>
  <c r="E19"/>
  <c r="F16"/>
  <c r="E16"/>
  <c r="F13"/>
  <c r="E13"/>
  <c r="F9"/>
  <c r="E9"/>
  <c r="C34"/>
  <c r="C33"/>
  <c r="C26"/>
  <c r="C25"/>
  <c r="C23"/>
  <c r="C22"/>
  <c r="C20"/>
  <c r="C19"/>
  <c r="C17"/>
  <c r="C16"/>
  <c r="H34"/>
  <c r="H33"/>
  <c r="D30"/>
  <c r="H30"/>
  <c r="D29"/>
  <c r="H29"/>
  <c r="H28"/>
  <c r="H27"/>
  <c r="D26"/>
  <c r="H26"/>
  <c r="D25"/>
  <c r="H25"/>
  <c r="H24"/>
  <c r="D23"/>
  <c r="H23"/>
  <c r="D22"/>
  <c r="H22"/>
  <c r="H21"/>
  <c r="D20"/>
  <c r="H20"/>
  <c r="D19"/>
  <c r="H19"/>
  <c r="H18"/>
  <c r="D17"/>
  <c r="H17"/>
  <c r="D16"/>
  <c r="H16"/>
  <c r="H15"/>
  <c r="D14"/>
  <c r="H14"/>
  <c r="D13"/>
  <c r="H13"/>
  <c r="H12"/>
  <c r="D10"/>
  <c r="H10"/>
  <c r="D9"/>
  <c r="H9"/>
  <c r="E45"/>
  <c r="C30"/>
  <c r="C29"/>
  <c r="C14"/>
  <c r="C13"/>
  <c r="C10"/>
  <c r="C9"/>
</calcChain>
</file>

<file path=xl/comments1.xml><?xml version="1.0" encoding="utf-8"?>
<comments xmlns="http://schemas.openxmlformats.org/spreadsheetml/2006/main">
  <authors>
    <author>BuhFN</author>
  </authors>
  <commentList>
    <comment ref="C44" authorId="0">
      <text>
        <r>
          <rPr>
            <b/>
            <sz val="8"/>
            <color indexed="81"/>
            <rFont val="Tahoma"/>
            <family val="2"/>
            <charset val="204"/>
          </rPr>
          <t>BuhFN:</t>
        </r>
        <r>
          <rPr>
            <sz val="8"/>
            <color indexed="81"/>
            <rFont val="Tahoma"/>
            <family val="2"/>
            <charset val="204"/>
          </rPr>
          <t xml:space="preserve">
сумма в руб. в месяц за 1 место</t>
        </r>
      </text>
    </comment>
  </commentList>
</comments>
</file>

<file path=xl/sharedStrings.xml><?xml version="1.0" encoding="utf-8"?>
<sst xmlns="http://schemas.openxmlformats.org/spreadsheetml/2006/main" count="194" uniqueCount="168">
  <si>
    <t>1</t>
  </si>
  <si>
    <t>2</t>
  </si>
  <si>
    <t>3</t>
  </si>
  <si>
    <t>4</t>
  </si>
  <si>
    <t>6</t>
  </si>
  <si>
    <t>7</t>
  </si>
  <si>
    <t>8</t>
  </si>
  <si>
    <t>ИТОГО:</t>
  </si>
  <si>
    <t>Часть 1.</t>
  </si>
  <si>
    <t>Наименвание юридического лица</t>
  </si>
  <si>
    <t xml:space="preserve">                                                                ул.</t>
  </si>
  <si>
    <t>ФИО руководителя</t>
  </si>
  <si>
    <t>Козлов Владимир Петрович</t>
  </si>
  <si>
    <t>Свидетельство о гос регистрации юр лица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</si>
  <si>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</si>
  <si>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</si>
  <si>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</si>
  <si>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</si>
  <si>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</si>
  <si>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</si>
  <si>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</si>
  <si>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</si>
  <si>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</si>
  <si>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</si>
  <si>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</si>
  <si>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</si>
  <si>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</si>
  <si>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</si>
  <si>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ООО " Центр"</t>
  </si>
  <si>
    <t>2-269-530</t>
  </si>
  <si>
    <t>Техническое обслуживание лифтов:</t>
  </si>
  <si>
    <t>ООО " Лифт- ДВ"</t>
  </si>
  <si>
    <t>2-223-142</t>
  </si>
  <si>
    <t>Вывоз ТБО:</t>
  </si>
  <si>
    <t>ООО " Экологическое предприятие № 1"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</si>
  <si>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</si>
  <si>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</si>
  <si>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</si>
  <si>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</si>
  <si>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</si>
  <si>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</si>
  <si>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не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</si>
  <si>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</si>
  <si>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</si>
  <si>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</si>
  <si>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</si>
  <si>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1.5 Вывоз и утилизация ТБО</t>
  </si>
  <si>
    <t>1.6 Тех. Обслуживание лифтов</t>
  </si>
  <si>
    <t>2.Текущий ремонт, всего:</t>
  </si>
  <si>
    <t>Часть 3</t>
  </si>
  <si>
    <t>1. Случаи снижения платы за качество оказываемых  услуг:</t>
  </si>
  <si>
    <t xml:space="preserve"> ООО "Управляющая компания Ленинского района"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</si>
  <si>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</si>
  <si>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</si>
  <si>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1.Сведения об Управляющей компании Ленинского района</t>
  </si>
  <si>
    <t>1.1 Обслуж. общедом. коммуникаций</t>
  </si>
  <si>
    <t>1.3 Сан содерж. л/клеток</t>
  </si>
  <si>
    <t>1.4 Сан содерж. м/провода</t>
  </si>
  <si>
    <t xml:space="preserve">     uk-lr.ru</t>
  </si>
  <si>
    <t>Наименование работ</t>
  </si>
  <si>
    <t>период</t>
  </si>
  <si>
    <t>количество</t>
  </si>
  <si>
    <t>сумма снижения, руб.</t>
  </si>
  <si>
    <t>Вид услуги</t>
  </si>
  <si>
    <t>Тех обслуживание лифтов</t>
  </si>
  <si>
    <t xml:space="preserve">                                     ПЕРЕЧЕНЬ УСЛУГ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</si>
  <si>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</si>
  <si>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</si>
  <si>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</si>
  <si>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</si>
  <si>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Остат (+) долг (-)          на конец отчет периода</t>
  </si>
  <si>
    <t>1.Содержание жилья, Всего</t>
  </si>
  <si>
    <t>в том числе: услуги подрядчиков</t>
  </si>
  <si>
    <t>услуги по управлению</t>
  </si>
  <si>
    <t>Расшифровка статьи "Содержание жилья" по видам услуг</t>
  </si>
  <si>
    <t>в том числе: на текущий ремонт</t>
  </si>
  <si>
    <t>в т.ч. Услуги по управлению, налоги</t>
  </si>
  <si>
    <t>Договор управления</t>
  </si>
  <si>
    <t>от 27 .04. 2005г. Серия 25 № 01277949</t>
  </si>
  <si>
    <t>2. Количество случаев снижения платы за коммунальные услуги</t>
  </si>
  <si>
    <t>адрес:</t>
  </si>
  <si>
    <t>СЦО</t>
  </si>
  <si>
    <t>ГВС</t>
  </si>
  <si>
    <t>ХВС</t>
  </si>
  <si>
    <t>СЦО л/кл</t>
  </si>
  <si>
    <t>нет</t>
  </si>
  <si>
    <t xml:space="preserve">Генеральный директор </t>
  </si>
  <si>
    <t>В.П. Козлов</t>
  </si>
  <si>
    <t xml:space="preserve">ООО "Управляющая компания </t>
  </si>
  <si>
    <t>Ленинского района":</t>
  </si>
  <si>
    <t>телефоны:</t>
  </si>
  <si>
    <t>Санитарный отдел-</t>
  </si>
  <si>
    <t>Производственный отдел-</t>
  </si>
  <si>
    <t>2-220-388</t>
  </si>
  <si>
    <t>Плановый отдел-</t>
  </si>
  <si>
    <t>2-265-417</t>
  </si>
  <si>
    <t>uklr2006@mail.ru</t>
  </si>
  <si>
    <t>Некрасовский пер-к, 3</t>
  </si>
  <si>
    <t>ООО " Ярд"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</si>
  <si>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</si>
  <si>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</si>
  <si>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</si>
  <si>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</si>
  <si>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</si>
  <si>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</si>
  <si>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</si>
  <si>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</si>
  <si>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 xml:space="preserve">    2-265-417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</si>
  <si>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</si>
  <si>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</si>
  <si>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</si>
  <si>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</si>
  <si>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</si>
  <si>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</si>
  <si>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№ 3 по ул. пер-к Некрасовский</t>
  </si>
  <si>
    <t>Часть 4</t>
  </si>
  <si>
    <t>2-260-343</t>
  </si>
  <si>
    <t>апрель</t>
  </si>
  <si>
    <t>ООО "Комфорт"</t>
  </si>
  <si>
    <t>ул. Тунгусская, 8</t>
  </si>
  <si>
    <t>Колличество проживающих</t>
  </si>
  <si>
    <t>2 338,46 м2</t>
  </si>
  <si>
    <t>ИТОГО ПО ДОМУ:</t>
  </si>
  <si>
    <t>ПРОЧИЕ УСЛУГИ;</t>
  </si>
  <si>
    <t>150  руб.</t>
  </si>
  <si>
    <t>Примечание: Указанный тариф действует с 01.05.2014г. Согласно постановлению №1520 от 21.11.2005г. В редакции постановлений №3811 от 26.12.2014г. И № 3294 от 18.03.2014г.</t>
  </si>
  <si>
    <t>1. Реклама в лифтах, исполн.ООО Правильный формат</t>
  </si>
  <si>
    <t>итого по дому:</t>
  </si>
  <si>
    <t>Всего д/средств с учетом остатков</t>
  </si>
  <si>
    <t>переплата потребителями</t>
  </si>
  <si>
    <t>задолженность потребителей</t>
  </si>
  <si>
    <t>Часть 2.( форма 2.8 стандарта раскрытия информации)</t>
  </si>
  <si>
    <t>тариф</t>
  </si>
  <si>
    <t>сумма, т.р.</t>
  </si>
  <si>
    <t>исполнитель</t>
  </si>
  <si>
    <t>Ресо-Гарантия</t>
  </si>
  <si>
    <t>обязательное страхование лифтов</t>
  </si>
  <si>
    <t>2.Ростелеком, в т.ч.</t>
  </si>
  <si>
    <t>услуги по управлению, налоги</t>
  </si>
  <si>
    <t>400,0 руб</t>
  </si>
  <si>
    <t xml:space="preserve">                       Отчет ООО "Управляющей компании Ленинского района"  за 2017 г.</t>
  </si>
  <si>
    <t>1.Отчет об исполнении договора управления за 2017 г.(тыс.р.)</t>
  </si>
  <si>
    <t>переходящие остатки д/ср-в на начало 01.01. 2017 г.</t>
  </si>
  <si>
    <t xml:space="preserve"> начисления и фактическое поступление средств по статьям затрат за 2017 г.(тыс.р.)</t>
  </si>
  <si>
    <t>переходящие остатки д/ср-в на конец  2017 г.</t>
  </si>
  <si>
    <t>3. Перечень работ, выполненных по статье " текущий ремонт"  в 2017 году.</t>
  </si>
  <si>
    <t>ремонт ВРУ</t>
  </si>
  <si>
    <t>ООО ТСГ</t>
  </si>
  <si>
    <t>замена окон в лифтовой и на "глухой" лестнице</t>
  </si>
  <si>
    <t>3 шт</t>
  </si>
  <si>
    <t>СтройЕвроКомп</t>
  </si>
  <si>
    <t>3.Коммунальные услуги, всего:</t>
  </si>
  <si>
    <t xml:space="preserve">в том числе: </t>
  </si>
  <si>
    <t>ХВС на содержание ОИ МКД</t>
  </si>
  <si>
    <t>отведение сточных вод</t>
  </si>
  <si>
    <t>ГВС на содержание ОИ МКД</t>
  </si>
  <si>
    <t>эл.энергия на содержание ОИ МКД</t>
  </si>
  <si>
    <t xml:space="preserve">3.Дополнительный сбор средств на замену трубопровода ХГВС </t>
  </si>
  <si>
    <t>расчетный комплекс учета эл. Энергии</t>
  </si>
  <si>
    <t>1 компл</t>
  </si>
  <si>
    <t>МУПВ ВПЭС</t>
  </si>
  <si>
    <t>аварийная замена трубопров. канализации и ХВС</t>
  </si>
  <si>
    <t>2 п.м</t>
  </si>
  <si>
    <t>Комфорт</t>
  </si>
  <si>
    <t>замена ковшей м/провода</t>
  </si>
  <si>
    <t>План по статье "текущий ремонт" на 2018 год</t>
  </si>
  <si>
    <t>Плана на 2018 год нет в связи с задолженностью по статье "текущий ремонт".Собственники должны предоставить в Управляющую  компанию протокол  с решением о необходимых работах для формирования перспективных планов.</t>
  </si>
  <si>
    <r>
      <t xml:space="preserve">ИСХ </t>
    </r>
    <r>
      <rPr>
        <b/>
        <u/>
        <sz val="9"/>
        <color theme="1"/>
        <rFont val="Calibri"/>
        <family val="2"/>
        <charset val="204"/>
        <scheme val="minor"/>
      </rPr>
      <t xml:space="preserve"> №   318/02 от 15.02.2018 г.</t>
    </r>
  </si>
</sst>
</file>

<file path=xl/styles.xml><?xml version="1.0" encoding="utf-8"?>
<styleSheet xmlns="http://schemas.openxmlformats.org/spreadsheetml/2006/main">
  <numFmts count="1">
    <numFmt numFmtId="164" formatCode="0.00;[Red]0.00"/>
  </numFmts>
  <fonts count="18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u/>
      <sz val="9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sz val="8"/>
      <color theme="1"/>
      <name val="Arial"/>
      <family val="2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60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9" xfId="1" applyFont="1" applyFill="1" applyBorder="1" applyAlignment="1">
      <alignment horizontal="left"/>
    </xf>
    <xf numFmtId="0" fontId="3" fillId="0" borderId="1" xfId="0" applyFont="1" applyFill="1" applyBorder="1"/>
    <xf numFmtId="0" fontId="3" fillId="0" borderId="2" xfId="0" applyFont="1" applyBorder="1"/>
    <xf numFmtId="0" fontId="3" fillId="0" borderId="0" xfId="0" applyFont="1" applyBorder="1"/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10" fillId="0" borderId="1" xfId="1" applyFont="1" applyFill="1" applyBorder="1" applyAlignment="1">
      <alignment wrapText="1"/>
    </xf>
    <xf numFmtId="0" fontId="11" fillId="0" borderId="9" xfId="1" applyFont="1" applyFill="1" applyBorder="1" applyAlignment="1">
      <alignment horizontal="left"/>
    </xf>
    <xf numFmtId="0" fontId="10" fillId="0" borderId="9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9" fillId="0" borderId="0" xfId="0" applyFont="1"/>
    <xf numFmtId="0" fontId="12" fillId="0" borderId="0" xfId="0" applyFont="1"/>
    <xf numFmtId="0" fontId="7" fillId="0" borderId="0" xfId="0" applyFont="1"/>
    <xf numFmtId="0" fontId="6" fillId="0" borderId="0" xfId="0" applyFont="1"/>
    <xf numFmtId="0" fontId="8" fillId="0" borderId="0" xfId="0" applyFont="1"/>
    <xf numFmtId="49" fontId="10" fillId="0" borderId="9" xfId="1" applyNumberFormat="1" applyFont="1" applyFill="1" applyBorder="1" applyAlignment="1">
      <alignment horizontal="center"/>
    </xf>
    <xf numFmtId="0" fontId="10" fillId="0" borderId="9" xfId="1" applyFont="1" applyFill="1" applyBorder="1"/>
    <xf numFmtId="0" fontId="10" fillId="0" borderId="1" xfId="1" applyFont="1" applyFill="1" applyBorder="1" applyAlignment="1"/>
    <xf numFmtId="0" fontId="3" fillId="0" borderId="0" xfId="0" applyFont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0" fontId="3" fillId="0" borderId="8" xfId="0" applyFont="1" applyBorder="1"/>
    <xf numFmtId="164" fontId="0" fillId="0" borderId="0" xfId="0" applyNumberFormat="1" applyAlignment="1">
      <alignment horizontal="center"/>
    </xf>
    <xf numFmtId="164" fontId="9" fillId="0" borderId="1" xfId="0" applyNumberFormat="1" applyFont="1" applyFill="1" applyBorder="1" applyAlignment="1">
      <alignment horizontal="center" wrapText="1"/>
    </xf>
    <xf numFmtId="164" fontId="9" fillId="0" borderId="1" xfId="0" applyNumberFormat="1" applyFont="1" applyFill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64" fontId="9" fillId="0" borderId="0" xfId="0" applyNumberFormat="1" applyFont="1" applyAlignment="1">
      <alignment horizontal="center"/>
    </xf>
    <xf numFmtId="0" fontId="6" fillId="0" borderId="1" xfId="0" applyFont="1" applyBorder="1"/>
    <xf numFmtId="0" fontId="11" fillId="0" borderId="2" xfId="1" applyFont="1" applyFill="1" applyBorder="1" applyAlignment="1">
      <alignment horizontal="left" wrapText="1"/>
    </xf>
    <xf numFmtId="0" fontId="11" fillId="0" borderId="7" xfId="1" applyFont="1" applyFill="1" applyBorder="1" applyAlignment="1">
      <alignment horizontal="left" wrapText="1"/>
    </xf>
    <xf numFmtId="0" fontId="11" fillId="0" borderId="8" xfId="1" applyFont="1" applyFill="1" applyBorder="1" applyAlignment="1">
      <alignment horizontal="left" wrapText="1"/>
    </xf>
    <xf numFmtId="0" fontId="3" fillId="0" borderId="3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15" fillId="0" borderId="1" xfId="0" applyFont="1" applyBorder="1" applyAlignment="1"/>
    <xf numFmtId="0" fontId="15" fillId="0" borderId="1" xfId="0" applyFont="1" applyBorder="1"/>
    <xf numFmtId="0" fontId="15" fillId="0" borderId="1" xfId="0" applyFont="1" applyFill="1" applyBorder="1" applyAlignment="1"/>
    <xf numFmtId="0" fontId="0" fillId="0" borderId="0" xfId="0" applyBorder="1" applyAlignment="1">
      <alignment vertical="center"/>
    </xf>
    <xf numFmtId="0" fontId="0" fillId="0" borderId="0" xfId="0" applyBorder="1" applyAlignment="1"/>
    <xf numFmtId="0" fontId="0" fillId="0" borderId="0" xfId="0" applyBorder="1"/>
    <xf numFmtId="0" fontId="6" fillId="0" borderId="0" xfId="0" applyFont="1" applyBorder="1" applyAlignment="1"/>
    <xf numFmtId="0" fontId="0" fillId="0" borderId="0" xfId="0" applyFill="1" applyBorder="1" applyAlignment="1"/>
    <xf numFmtId="0" fontId="6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164" fontId="3" fillId="0" borderId="1" xfId="0" applyNumberFormat="1" applyFont="1" applyFill="1" applyBorder="1" applyAlignment="1">
      <alignment horizontal="center" wrapText="1"/>
    </xf>
    <xf numFmtId="164" fontId="3" fillId="0" borderId="1" xfId="0" applyNumberFormat="1" applyFont="1" applyFill="1" applyBorder="1" applyAlignment="1">
      <alignment horizontal="center"/>
    </xf>
    <xf numFmtId="164" fontId="6" fillId="0" borderId="0" xfId="0" applyNumberFormat="1" applyFont="1" applyAlignment="1">
      <alignment horizontal="center"/>
    </xf>
    <xf numFmtId="164" fontId="12" fillId="0" borderId="0" xfId="0" applyNumberFormat="1" applyFont="1" applyAlignment="1">
      <alignment horizontal="center"/>
    </xf>
    <xf numFmtId="0" fontId="9" fillId="0" borderId="1" xfId="0" applyFont="1" applyBorder="1" applyAlignment="1">
      <alignment horizontal="center"/>
    </xf>
    <xf numFmtId="164" fontId="0" fillId="0" borderId="0" xfId="0" applyNumberFormat="1"/>
    <xf numFmtId="2" fontId="3" fillId="0" borderId="1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164" fontId="3" fillId="0" borderId="8" xfId="0" applyNumberFormat="1" applyFont="1" applyBorder="1" applyAlignment="1">
      <alignment horizontal="center"/>
    </xf>
    <xf numFmtId="164" fontId="9" fillId="0" borderId="2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0" fontId="0" fillId="2" borderId="0" xfId="0" applyFill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8" xfId="0" applyFont="1" applyBorder="1" applyAlignment="1"/>
    <xf numFmtId="0" fontId="3" fillId="0" borderId="2" xfId="0" applyFont="1" applyBorder="1" applyAlignment="1"/>
    <xf numFmtId="0" fontId="0" fillId="0" borderId="0" xfId="0" applyAlignment="1"/>
    <xf numFmtId="0" fontId="9" fillId="0" borderId="0" xfId="0" applyFont="1" applyAlignment="1"/>
    <xf numFmtId="2" fontId="6" fillId="0" borderId="1" xfId="0" applyNumberFormat="1" applyFont="1" applyBorder="1" applyAlignment="1">
      <alignment horizontal="center"/>
    </xf>
    <xf numFmtId="0" fontId="9" fillId="0" borderId="2" xfId="0" applyFont="1" applyFill="1" applyBorder="1" applyAlignment="1"/>
    <xf numFmtId="0" fontId="4" fillId="0" borderId="8" xfId="0" applyFont="1" applyBorder="1" applyAlignment="1"/>
    <xf numFmtId="0" fontId="9" fillId="2" borderId="0" xfId="0" applyFont="1" applyFill="1" applyBorder="1" applyAlignment="1"/>
    <xf numFmtId="164" fontId="9" fillId="2" borderId="0" xfId="0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2" fontId="9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9" fillId="2" borderId="1" xfId="0" applyFont="1" applyFill="1" applyBorder="1" applyAlignment="1"/>
    <xf numFmtId="0" fontId="9" fillId="2" borderId="9" xfId="0" applyFont="1" applyFill="1" applyBorder="1" applyAlignment="1">
      <alignment wrapText="1"/>
    </xf>
    <xf numFmtId="0" fontId="9" fillId="2" borderId="7" xfId="0" applyFont="1" applyFill="1" applyBorder="1" applyAlignment="1">
      <alignment wrapText="1"/>
    </xf>
    <xf numFmtId="0" fontId="9" fillId="2" borderId="8" xfId="0" applyFont="1" applyFill="1" applyBorder="1" applyAlignment="1">
      <alignment wrapText="1"/>
    </xf>
    <xf numFmtId="2" fontId="3" fillId="2" borderId="1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17" fontId="6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9" fillId="0" borderId="2" xfId="0" applyFont="1" applyFill="1" applyBorder="1" applyAlignment="1"/>
    <xf numFmtId="0" fontId="0" fillId="0" borderId="7" xfId="0" applyBorder="1" applyAlignment="1">
      <alignment horizontal="left"/>
    </xf>
    <xf numFmtId="0" fontId="11" fillId="0" borderId="2" xfId="1" applyFont="1" applyFill="1" applyBorder="1" applyAlignment="1">
      <alignment horizontal="left" wrapText="1"/>
    </xf>
    <xf numFmtId="0" fontId="11" fillId="0" borderId="7" xfId="1" applyFont="1" applyFill="1" applyBorder="1" applyAlignment="1">
      <alignment horizontal="left" wrapText="1"/>
    </xf>
    <xf numFmtId="0" fontId="11" fillId="0" borderId="8" xfId="1" applyFont="1" applyFill="1" applyBorder="1" applyAlignment="1">
      <alignment horizontal="left" wrapText="1"/>
    </xf>
    <xf numFmtId="0" fontId="10" fillId="0" borderId="2" xfId="1" applyFont="1" applyFill="1" applyBorder="1" applyAlignment="1">
      <alignment horizontal="center"/>
    </xf>
    <xf numFmtId="0" fontId="10" fillId="0" borderId="8" xfId="1" applyFont="1" applyFill="1" applyBorder="1" applyAlignment="1">
      <alignment horizontal="center"/>
    </xf>
    <xf numFmtId="49" fontId="10" fillId="0" borderId="2" xfId="1" applyNumberFormat="1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5" fillId="0" borderId="1" xfId="0" applyFont="1" applyBorder="1" applyAlignment="1">
      <alignment horizontal="center" vertical="center"/>
    </xf>
    <xf numFmtId="49" fontId="5" fillId="0" borderId="2" xfId="2" applyNumberFormat="1" applyFill="1" applyBorder="1" applyAlignment="1" applyProtection="1">
      <alignment horizontal="center"/>
    </xf>
    <xf numFmtId="49" fontId="5" fillId="0" borderId="8" xfId="2" applyNumberFormat="1" applyFill="1" applyBorder="1" applyAlignment="1" applyProtection="1">
      <alignment horizontal="center"/>
    </xf>
    <xf numFmtId="49" fontId="14" fillId="0" borderId="2" xfId="2" applyNumberFormat="1" applyFont="1" applyFill="1" applyBorder="1" applyAlignment="1" applyProtection="1">
      <alignment horizontal="center"/>
    </xf>
    <xf numFmtId="49" fontId="14" fillId="0" borderId="8" xfId="2" applyNumberFormat="1" applyFont="1" applyFill="1" applyBorder="1" applyAlignment="1" applyProtection="1">
      <alignment horizontal="center"/>
    </xf>
    <xf numFmtId="49" fontId="10" fillId="0" borderId="8" xfId="1" applyNumberFormat="1" applyFont="1" applyFill="1" applyBorder="1" applyAlignment="1">
      <alignment horizontal="center"/>
    </xf>
    <xf numFmtId="14" fontId="3" fillId="0" borderId="2" xfId="0" applyNumberFormat="1" applyFont="1" applyBorder="1" applyAlignment="1">
      <alignment horizontal="center"/>
    </xf>
    <xf numFmtId="0" fontId="6" fillId="0" borderId="0" xfId="0" applyFont="1" applyAlignment="1">
      <alignment wrapText="1"/>
    </xf>
    <xf numFmtId="0" fontId="3" fillId="0" borderId="2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9" fillId="0" borderId="2" xfId="0" applyFont="1" applyFill="1" applyBorder="1" applyAlignment="1"/>
    <xf numFmtId="0" fontId="4" fillId="0" borderId="8" xfId="0" applyFont="1" applyBorder="1" applyAlignment="1"/>
    <xf numFmtId="0" fontId="9" fillId="0" borderId="2" xfId="0" applyFont="1" applyFill="1" applyBorder="1" applyAlignment="1">
      <alignment horizontal="left"/>
    </xf>
    <xf numFmtId="0" fontId="4" fillId="0" borderId="8" xfId="0" applyFont="1" applyBorder="1" applyAlignment="1">
      <alignment horizontal="left"/>
    </xf>
    <xf numFmtId="0" fontId="9" fillId="2" borderId="7" xfId="0" applyFont="1" applyFill="1" applyBorder="1" applyAlignment="1">
      <alignment wrapText="1"/>
    </xf>
    <xf numFmtId="0" fontId="0" fillId="2" borderId="8" xfId="0" applyFill="1" applyBorder="1" applyAlignment="1">
      <alignment wrapText="1"/>
    </xf>
    <xf numFmtId="0" fontId="3" fillId="0" borderId="2" xfId="0" applyFont="1" applyBorder="1" applyAlignment="1">
      <alignment wrapText="1"/>
    </xf>
    <xf numFmtId="0" fontId="0" fillId="0" borderId="8" xfId="0" applyBorder="1" applyAlignment="1">
      <alignment wrapText="1"/>
    </xf>
    <xf numFmtId="0" fontId="7" fillId="2" borderId="9" xfId="0" applyFont="1" applyFill="1" applyBorder="1" applyAlignment="1">
      <alignment wrapText="1"/>
    </xf>
    <xf numFmtId="0" fontId="7" fillId="0" borderId="9" xfId="0" applyFont="1" applyBorder="1" applyAlignment="1">
      <alignment wrapText="1"/>
    </xf>
    <xf numFmtId="164" fontId="3" fillId="0" borderId="2" xfId="0" applyNumberFormat="1" applyFont="1" applyBorder="1" applyAlignment="1">
      <alignment horizontal="center"/>
    </xf>
    <xf numFmtId="0" fontId="0" fillId="0" borderId="8" xfId="0" applyBorder="1" applyAlignment="1"/>
    <xf numFmtId="0" fontId="3" fillId="0" borderId="2" xfId="0" applyFont="1" applyBorder="1" applyAlignment="1"/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wrapText="1"/>
    </xf>
    <xf numFmtId="0" fontId="0" fillId="0" borderId="7" xfId="0" applyBorder="1" applyAlignment="1">
      <alignment wrapText="1"/>
    </xf>
    <xf numFmtId="0" fontId="3" fillId="0" borderId="2" xfId="0" applyNumberFormat="1" applyFont="1" applyBorder="1" applyAlignment="1">
      <alignment horizontal="center"/>
    </xf>
    <xf numFmtId="0" fontId="0" fillId="0" borderId="8" xfId="0" applyNumberFormat="1" applyBorder="1" applyAlignment="1"/>
    <xf numFmtId="0" fontId="3" fillId="0" borderId="2" xfId="0" applyFont="1" applyFill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164" fontId="3" fillId="0" borderId="3" xfId="0" applyNumberFormat="1" applyFont="1" applyBorder="1" applyAlignment="1">
      <alignment horizontal="center" wrapText="1"/>
    </xf>
    <xf numFmtId="164" fontId="3" fillId="0" borderId="5" xfId="0" applyNumberFormat="1" applyFont="1" applyBorder="1" applyAlignment="1">
      <alignment horizontal="center" wrapText="1"/>
    </xf>
    <xf numFmtId="0" fontId="3" fillId="0" borderId="4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11" xfId="0" applyFont="1" applyBorder="1" applyAlignment="1">
      <alignment wrapText="1"/>
    </xf>
    <xf numFmtId="2" fontId="3" fillId="0" borderId="3" xfId="0" applyNumberFormat="1" applyFont="1" applyBorder="1" applyAlignment="1">
      <alignment horizontal="center" wrapText="1"/>
    </xf>
    <xf numFmtId="2" fontId="3" fillId="0" borderId="5" xfId="0" applyNumberFormat="1" applyFont="1" applyBorder="1" applyAlignment="1">
      <alignment horizontal="center" wrapText="1"/>
    </xf>
    <xf numFmtId="164" fontId="9" fillId="0" borderId="3" xfId="0" applyNumberFormat="1" applyFont="1" applyBorder="1" applyAlignment="1">
      <alignment horizontal="center" wrapText="1"/>
    </xf>
    <xf numFmtId="164" fontId="9" fillId="0" borderId="5" xfId="0" applyNumberFormat="1" applyFont="1" applyBorder="1" applyAlignment="1">
      <alignment horizontal="center" wrapText="1"/>
    </xf>
    <xf numFmtId="0" fontId="9" fillId="0" borderId="2" xfId="0" applyFont="1" applyFill="1" applyBorder="1" applyAlignment="1">
      <alignment horizontal="center"/>
    </xf>
    <xf numFmtId="0" fontId="0" fillId="0" borderId="7" xfId="0" applyBorder="1" applyAlignment="1"/>
    <xf numFmtId="0" fontId="6" fillId="0" borderId="2" xfId="0" applyFont="1" applyBorder="1" applyAlignment="1"/>
    <xf numFmtId="0" fontId="3" fillId="0" borderId="2" xfId="0" applyFont="1" applyFill="1" applyBorder="1" applyAlignment="1">
      <alignment horizontal="left"/>
    </xf>
    <xf numFmtId="0" fontId="0" fillId="0" borderId="8" xfId="0" applyBorder="1" applyAlignment="1">
      <alignment horizontal="left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2006@mail.ru" TargetMode="External"/><Relationship Id="rId1" Type="http://schemas.openxmlformats.org/officeDocument/2006/relationships/hyperlink" Target="mailto:uklr2006@mail.ru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8"/>
  <sheetViews>
    <sheetView tabSelected="1" workbookViewId="0">
      <selection activeCell="A4" sqref="A4:XFD4"/>
    </sheetView>
  </sheetViews>
  <sheetFormatPr defaultRowHeight="15"/>
  <cols>
    <col min="1" max="1" width="3" customWidth="1"/>
    <col min="2" max="2" width="27.85546875" customWidth="1"/>
    <col min="3" max="3" width="22.42578125" customWidth="1"/>
    <col min="4" max="4" width="26.85546875" customWidth="1"/>
  </cols>
  <sheetData>
    <row r="1" spans="1:4">
      <c r="A1" s="2" t="s">
        <v>140</v>
      </c>
      <c r="C1" s="1"/>
    </row>
    <row r="2" spans="1:4" ht="15" customHeight="1">
      <c r="A2" s="2" t="s">
        <v>53</v>
      </c>
      <c r="C2" s="4"/>
    </row>
    <row r="3" spans="1:4" ht="15.75">
      <c r="B3" s="4" t="s">
        <v>10</v>
      </c>
      <c r="C3" s="23" t="s">
        <v>114</v>
      </c>
    </row>
    <row r="4" spans="1:4" ht="14.25" customHeight="1">
      <c r="A4" s="21" t="s">
        <v>167</v>
      </c>
      <c r="C4" s="4"/>
    </row>
    <row r="5" spans="1:4" ht="15" customHeight="1">
      <c r="A5" s="4" t="s">
        <v>8</v>
      </c>
      <c r="C5" s="4"/>
    </row>
    <row r="6" spans="1:4" s="22" customFormat="1" ht="12.75" customHeight="1">
      <c r="A6" s="4" t="s">
        <v>54</v>
      </c>
      <c r="C6" s="20"/>
    </row>
    <row r="7" spans="1:4" s="22" customFormat="1" ht="12.75" customHeight="1">
      <c r="A7" s="5"/>
      <c r="B7"/>
      <c r="C7"/>
      <c r="D7"/>
    </row>
    <row r="8" spans="1:4" s="3" customFormat="1" ht="15" customHeight="1">
      <c r="A8" s="12" t="s">
        <v>0</v>
      </c>
      <c r="B8" s="13" t="s">
        <v>9</v>
      </c>
      <c r="C8" s="26" t="s">
        <v>51</v>
      </c>
      <c r="D8" s="9"/>
    </row>
    <row r="9" spans="1:4" s="3" customFormat="1" ht="12" customHeight="1">
      <c r="A9" s="12" t="s">
        <v>1</v>
      </c>
      <c r="B9" s="13" t="s">
        <v>11</v>
      </c>
      <c r="C9" s="109" t="s">
        <v>12</v>
      </c>
      <c r="D9" s="110"/>
    </row>
    <row r="10" spans="1:4" s="3" customFormat="1" ht="24" customHeight="1">
      <c r="A10" s="12" t="s">
        <v>2</v>
      </c>
      <c r="B10" s="14" t="s">
        <v>13</v>
      </c>
      <c r="C10" s="111" t="s">
        <v>78</v>
      </c>
      <c r="D10" s="112"/>
    </row>
    <row r="11" spans="1:4" s="3" customFormat="1" ht="15" customHeight="1">
      <c r="A11" s="12" t="s">
        <v>3</v>
      </c>
      <c r="B11" s="13" t="s">
        <v>14</v>
      </c>
      <c r="C11" s="109" t="s">
        <v>15</v>
      </c>
      <c r="D11" s="110"/>
    </row>
    <row r="12" spans="1:4" s="3" customFormat="1" ht="15" customHeight="1">
      <c r="A12" s="115">
        <v>5</v>
      </c>
      <c r="B12" s="115" t="s">
        <v>99</v>
      </c>
      <c r="C12" s="52" t="s">
        <v>100</v>
      </c>
      <c r="D12" s="53" t="s">
        <v>101</v>
      </c>
    </row>
    <row r="13" spans="1:4" s="3" customFormat="1" ht="14.25" customHeight="1">
      <c r="A13" s="115"/>
      <c r="B13" s="115"/>
      <c r="C13" s="52" t="s">
        <v>102</v>
      </c>
      <c r="D13" s="53" t="s">
        <v>103</v>
      </c>
    </row>
    <row r="14" spans="1:4" s="3" customFormat="1">
      <c r="A14" s="115"/>
      <c r="B14" s="115"/>
      <c r="C14" s="52" t="s">
        <v>104</v>
      </c>
      <c r="D14" s="53" t="s">
        <v>105</v>
      </c>
    </row>
    <row r="15" spans="1:4" s="3" customFormat="1" ht="16.5" customHeight="1">
      <c r="A15" s="115"/>
      <c r="B15" s="115"/>
      <c r="C15" s="52" t="s">
        <v>106</v>
      </c>
      <c r="D15" s="53" t="s">
        <v>107</v>
      </c>
    </row>
    <row r="16" spans="1:4" s="3" customFormat="1" ht="16.5" customHeight="1">
      <c r="A16" s="115"/>
      <c r="B16" s="115"/>
      <c r="C16" s="52" t="s">
        <v>108</v>
      </c>
      <c r="D16" s="53" t="s">
        <v>109</v>
      </c>
    </row>
    <row r="17" spans="1:4" s="5" customFormat="1" ht="15.75" customHeight="1">
      <c r="A17" s="115"/>
      <c r="B17" s="115"/>
      <c r="C17" s="52" t="s">
        <v>110</v>
      </c>
      <c r="D17" s="53" t="s">
        <v>111</v>
      </c>
    </row>
    <row r="18" spans="1:4" s="5" customFormat="1" ht="15.75" customHeight="1">
      <c r="A18" s="115"/>
      <c r="B18" s="115"/>
      <c r="C18" s="54" t="s">
        <v>112</v>
      </c>
      <c r="D18" s="53" t="s">
        <v>113</v>
      </c>
    </row>
    <row r="19" spans="1:4" ht="21.75" customHeight="1">
      <c r="A19" s="12" t="s">
        <v>4</v>
      </c>
      <c r="B19" s="13" t="s">
        <v>16</v>
      </c>
      <c r="C19" s="116" t="s">
        <v>96</v>
      </c>
      <c r="D19" s="117"/>
    </row>
    <row r="20" spans="1:4" s="5" customFormat="1" ht="28.5" customHeight="1">
      <c r="A20" s="12" t="s">
        <v>5</v>
      </c>
      <c r="B20" s="13" t="s">
        <v>17</v>
      </c>
      <c r="C20" s="118" t="s">
        <v>58</v>
      </c>
      <c r="D20" s="119"/>
    </row>
    <row r="21" spans="1:4" s="5" customFormat="1" ht="15" customHeight="1">
      <c r="A21" s="12" t="s">
        <v>6</v>
      </c>
      <c r="B21" s="13" t="s">
        <v>18</v>
      </c>
      <c r="C21" s="111" t="s">
        <v>19</v>
      </c>
      <c r="D21" s="120"/>
    </row>
    <row r="22" spans="1:4" ht="8.25" customHeight="1">
      <c r="A22" s="24"/>
      <c r="B22" s="25"/>
      <c r="C22" s="24"/>
      <c r="D22" s="24"/>
    </row>
    <row r="23" spans="1:4">
      <c r="A23" s="8" t="s">
        <v>20</v>
      </c>
      <c r="B23" s="16"/>
      <c r="C23" s="16"/>
      <c r="D23" s="16"/>
    </row>
    <row r="24" spans="1:4" ht="12.75" customHeight="1">
      <c r="A24" s="15"/>
      <c r="B24" s="16"/>
      <c r="C24" s="16"/>
      <c r="D24" s="16"/>
    </row>
    <row r="25" spans="1:4" ht="23.25">
      <c r="A25" s="6"/>
      <c r="B25" s="17" t="s">
        <v>21</v>
      </c>
      <c r="C25" s="7" t="s">
        <v>22</v>
      </c>
      <c r="D25" s="50" t="s">
        <v>23</v>
      </c>
    </row>
    <row r="26" spans="1:4" ht="23.25" customHeight="1">
      <c r="A26" s="106" t="s">
        <v>26</v>
      </c>
      <c r="B26" s="107"/>
      <c r="C26" s="107"/>
      <c r="D26" s="108"/>
    </row>
    <row r="27" spans="1:4" ht="12" customHeight="1">
      <c r="A27" s="47"/>
      <c r="B27" s="48"/>
      <c r="C27" s="48"/>
      <c r="D27" s="49"/>
    </row>
    <row r="28" spans="1:4">
      <c r="A28" s="7">
        <v>1</v>
      </c>
      <c r="B28" s="6" t="s">
        <v>98</v>
      </c>
      <c r="C28" s="6" t="s">
        <v>24</v>
      </c>
      <c r="D28" s="6" t="s">
        <v>25</v>
      </c>
    </row>
    <row r="29" spans="1:4" ht="14.25" customHeight="1">
      <c r="A29" s="19" t="s">
        <v>27</v>
      </c>
      <c r="B29" s="18"/>
      <c r="C29" s="18"/>
      <c r="D29" s="18"/>
    </row>
    <row r="30" spans="1:4" ht="13.5" customHeight="1">
      <c r="A30" s="7">
        <v>1</v>
      </c>
      <c r="B30" s="6" t="s">
        <v>118</v>
      </c>
      <c r="C30" s="6" t="s">
        <v>24</v>
      </c>
      <c r="D30" s="6" t="s">
        <v>116</v>
      </c>
    </row>
    <row r="31" spans="1:4">
      <c r="A31" s="19" t="s">
        <v>43</v>
      </c>
      <c r="B31" s="18"/>
      <c r="C31" s="18"/>
      <c r="D31" s="18"/>
    </row>
    <row r="32" spans="1:4">
      <c r="A32" s="19" t="s">
        <v>44</v>
      </c>
      <c r="B32" s="18"/>
      <c r="C32" s="18"/>
      <c r="D32" s="18"/>
    </row>
    <row r="33" spans="1:4">
      <c r="A33" s="7">
        <v>1</v>
      </c>
      <c r="B33" s="6" t="s">
        <v>28</v>
      </c>
      <c r="C33" s="6" t="s">
        <v>119</v>
      </c>
      <c r="D33" s="6" t="s">
        <v>29</v>
      </c>
    </row>
    <row r="34" spans="1:4">
      <c r="A34" s="19" t="s">
        <v>30</v>
      </c>
      <c r="B34" s="18"/>
      <c r="C34" s="18"/>
      <c r="D34" s="18"/>
    </row>
    <row r="35" spans="1:4">
      <c r="A35" s="7">
        <v>1</v>
      </c>
      <c r="B35" s="6" t="s">
        <v>31</v>
      </c>
      <c r="C35" s="6" t="s">
        <v>24</v>
      </c>
      <c r="D35" s="6" t="s">
        <v>32</v>
      </c>
    </row>
    <row r="36" spans="1:4" ht="15" customHeight="1">
      <c r="A36" s="19" t="s">
        <v>33</v>
      </c>
      <c r="B36" s="18"/>
      <c r="C36" s="18"/>
      <c r="D36" s="18"/>
    </row>
    <row r="37" spans="1:4">
      <c r="A37" s="7">
        <v>1</v>
      </c>
      <c r="B37" s="6" t="s">
        <v>34</v>
      </c>
      <c r="C37" s="6" t="s">
        <v>24</v>
      </c>
      <c r="D37" s="6" t="s">
        <v>25</v>
      </c>
    </row>
    <row r="38" spans="1:4" ht="6" customHeight="1">
      <c r="A38" s="27"/>
      <c r="B38" s="11"/>
      <c r="C38" s="11"/>
      <c r="D38" s="11"/>
    </row>
    <row r="39" spans="1:4">
      <c r="A39" s="4" t="s">
        <v>52</v>
      </c>
      <c r="B39" s="18"/>
      <c r="C39" s="18"/>
      <c r="D39" s="18"/>
    </row>
    <row r="40" spans="1:4" ht="15" customHeight="1">
      <c r="A40" s="7">
        <v>1</v>
      </c>
      <c r="B40" s="6" t="s">
        <v>35</v>
      </c>
      <c r="C40" s="113">
        <v>1968</v>
      </c>
      <c r="D40" s="114"/>
    </row>
    <row r="41" spans="1:4">
      <c r="A41" s="7">
        <v>2</v>
      </c>
      <c r="B41" s="6" t="s">
        <v>37</v>
      </c>
      <c r="C41" s="113">
        <v>9</v>
      </c>
      <c r="D41" s="114"/>
    </row>
    <row r="42" spans="1:4">
      <c r="A42" s="7">
        <v>3</v>
      </c>
      <c r="B42" s="6" t="s">
        <v>38</v>
      </c>
      <c r="C42" s="113">
        <v>1</v>
      </c>
      <c r="D42" s="114"/>
    </row>
    <row r="43" spans="1:4" ht="15" customHeight="1">
      <c r="A43" s="7">
        <v>4</v>
      </c>
      <c r="B43" s="6" t="s">
        <v>36</v>
      </c>
      <c r="C43" s="113">
        <v>1</v>
      </c>
      <c r="D43" s="114"/>
    </row>
    <row r="44" spans="1:4">
      <c r="A44" s="7">
        <v>5</v>
      </c>
      <c r="B44" s="6" t="s">
        <v>39</v>
      </c>
      <c r="C44" s="113">
        <v>1</v>
      </c>
      <c r="D44" s="114"/>
    </row>
    <row r="45" spans="1:4">
      <c r="A45" s="7">
        <v>6</v>
      </c>
      <c r="B45" s="6" t="s">
        <v>40</v>
      </c>
      <c r="C45" s="113" t="s">
        <v>121</v>
      </c>
      <c r="D45" s="114"/>
    </row>
    <row r="46" spans="1:4" ht="15" customHeight="1">
      <c r="A46" s="7">
        <v>7</v>
      </c>
      <c r="B46" s="6" t="s">
        <v>41</v>
      </c>
      <c r="C46" s="113" t="s">
        <v>85</v>
      </c>
      <c r="D46" s="114"/>
    </row>
    <row r="47" spans="1:4">
      <c r="A47" s="7">
        <v>8</v>
      </c>
      <c r="B47" s="6" t="s">
        <v>42</v>
      </c>
      <c r="C47" s="113"/>
      <c r="D47" s="114"/>
    </row>
    <row r="48" spans="1:4">
      <c r="A48" s="7">
        <v>9</v>
      </c>
      <c r="B48" s="6" t="s">
        <v>120</v>
      </c>
      <c r="C48" s="113">
        <v>95</v>
      </c>
      <c r="D48" s="112"/>
    </row>
    <row r="49" spans="1:4">
      <c r="A49" s="7">
        <v>10</v>
      </c>
      <c r="B49" s="6" t="s">
        <v>77</v>
      </c>
      <c r="C49" s="121">
        <v>39083</v>
      </c>
      <c r="D49" s="114"/>
    </row>
    <row r="50" spans="1:4">
      <c r="A50" s="4"/>
    </row>
    <row r="51" spans="1:4">
      <c r="A51" s="4"/>
    </row>
    <row r="53" spans="1:4">
      <c r="A53" s="55"/>
      <c r="B53" s="55"/>
      <c r="C53" s="56"/>
      <c r="D53" s="57"/>
    </row>
    <row r="54" spans="1:4">
      <c r="A54" s="55"/>
      <c r="B54" s="55"/>
      <c r="C54" s="56"/>
      <c r="D54" s="57"/>
    </row>
    <row r="55" spans="1:4">
      <c r="A55" s="55"/>
      <c r="B55" s="55"/>
      <c r="C55" s="56"/>
      <c r="D55" s="57"/>
    </row>
    <row r="56" spans="1:4">
      <c r="A56" s="55"/>
      <c r="B56" s="55"/>
      <c r="C56" s="56"/>
      <c r="D56" s="57"/>
    </row>
    <row r="57" spans="1:4">
      <c r="A57" s="55"/>
      <c r="B57" s="55"/>
      <c r="C57" s="58"/>
      <c r="D57" s="57"/>
    </row>
    <row r="58" spans="1:4">
      <c r="A58" s="55"/>
      <c r="B58" s="55"/>
      <c r="C58" s="59"/>
      <c r="D58" s="57"/>
    </row>
  </sheetData>
  <mergeCells count="19">
    <mergeCell ref="C49:D49"/>
    <mergeCell ref="C43:D43"/>
    <mergeCell ref="C44:D44"/>
    <mergeCell ref="C45:D45"/>
    <mergeCell ref="C46:D46"/>
    <mergeCell ref="C47:D47"/>
    <mergeCell ref="C48:D48"/>
    <mergeCell ref="A26:D26"/>
    <mergeCell ref="C9:D9"/>
    <mergeCell ref="C10:D10"/>
    <mergeCell ref="C11:D11"/>
    <mergeCell ref="C42:D42"/>
    <mergeCell ref="C40:D40"/>
    <mergeCell ref="C41:D41"/>
    <mergeCell ref="A12:A18"/>
    <mergeCell ref="B12:B18"/>
    <mergeCell ref="C19:D19"/>
    <mergeCell ref="C20:D20"/>
    <mergeCell ref="C21:D21"/>
  </mergeCells>
  <hyperlinks>
    <hyperlink ref="C19" r:id="rId1"/>
    <hyperlink ref="C20" r:id="rId2" display="ukl2006@mail.ru"/>
  </hyperlinks>
  <pageMargins left="0.74" right="0" top="0.74803149606299213" bottom="0.75" header="0.31496062992125984" footer="0.31496062992125984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7"/>
  <sheetViews>
    <sheetView topLeftCell="A53" workbookViewId="0">
      <selection activeCell="H84" sqref="H83:H84"/>
    </sheetView>
  </sheetViews>
  <sheetFormatPr defaultRowHeight="15"/>
  <cols>
    <col min="1" max="1" width="15.85546875" customWidth="1"/>
    <col min="2" max="2" width="13.42578125" style="29" customWidth="1"/>
    <col min="3" max="3" width="8.5703125" style="43" customWidth="1"/>
    <col min="4" max="4" width="8.7109375" customWidth="1"/>
    <col min="5" max="5" width="9" style="38" customWidth="1"/>
    <col min="6" max="6" width="9.7109375" style="38" customWidth="1"/>
    <col min="7" max="7" width="10" style="33" customWidth="1"/>
    <col min="8" max="8" width="11" style="29" customWidth="1"/>
  </cols>
  <sheetData>
    <row r="1" spans="1:10">
      <c r="A1" s="4" t="s">
        <v>131</v>
      </c>
      <c r="B1"/>
      <c r="C1" s="38"/>
      <c r="D1" s="33"/>
    </row>
    <row r="2" spans="1:10" ht="13.5" customHeight="1">
      <c r="A2" s="4" t="s">
        <v>141</v>
      </c>
      <c r="B2"/>
      <c r="C2" s="38"/>
      <c r="D2" s="33"/>
    </row>
    <row r="3" spans="1:10" ht="56.25" customHeight="1">
      <c r="A3" s="80" t="s">
        <v>65</v>
      </c>
      <c r="B3" s="81"/>
      <c r="C3" s="39" t="s">
        <v>132</v>
      </c>
      <c r="D3" s="28" t="s">
        <v>66</v>
      </c>
      <c r="E3" s="62" t="s">
        <v>67</v>
      </c>
      <c r="F3" s="62" t="s">
        <v>68</v>
      </c>
      <c r="G3" s="34" t="s">
        <v>69</v>
      </c>
      <c r="H3" s="28" t="s">
        <v>70</v>
      </c>
    </row>
    <row r="4" spans="1:10" ht="24" customHeight="1">
      <c r="A4" s="104" t="s">
        <v>142</v>
      </c>
      <c r="B4" s="81"/>
      <c r="C4" s="39"/>
      <c r="D4" s="28">
        <v>-339.39</v>
      </c>
      <c r="E4" s="62"/>
      <c r="F4" s="62"/>
      <c r="G4" s="34"/>
      <c r="H4" s="28"/>
    </row>
    <row r="5" spans="1:10" ht="22.5" customHeight="1">
      <c r="A5" s="80" t="s">
        <v>129</v>
      </c>
      <c r="B5" s="81"/>
      <c r="C5" s="39"/>
      <c r="D5" s="28">
        <v>9.94</v>
      </c>
      <c r="E5" s="62"/>
      <c r="F5" s="62"/>
      <c r="G5" s="34"/>
      <c r="H5" s="28"/>
    </row>
    <row r="6" spans="1:10" ht="20.25" customHeight="1">
      <c r="A6" s="80" t="s">
        <v>130</v>
      </c>
      <c r="B6" s="81"/>
      <c r="C6" s="39"/>
      <c r="D6" s="28">
        <v>-349.33</v>
      </c>
      <c r="E6" s="62"/>
      <c r="F6" s="62"/>
      <c r="G6" s="34"/>
      <c r="H6" s="28"/>
    </row>
    <row r="7" spans="1:10" ht="18.75" customHeight="1">
      <c r="A7" s="155" t="s">
        <v>143</v>
      </c>
      <c r="B7" s="124"/>
      <c r="C7" s="124"/>
      <c r="D7" s="124"/>
      <c r="E7" s="124"/>
      <c r="F7" s="124"/>
      <c r="G7" s="124"/>
      <c r="H7" s="112"/>
    </row>
    <row r="8" spans="1:10" ht="17.25" customHeight="1">
      <c r="A8" s="125" t="s">
        <v>71</v>
      </c>
      <c r="B8" s="136"/>
      <c r="C8" s="40">
        <v>20.420000000000002</v>
      </c>
      <c r="D8" s="101">
        <v>-204.44</v>
      </c>
      <c r="E8" s="63">
        <f>E12+E15+E18+E21+E24+E27</f>
        <v>537.15</v>
      </c>
      <c r="F8" s="63">
        <f>F12+F15+F18+F21+F24+F27</f>
        <v>562.20000000000005</v>
      </c>
      <c r="G8" s="63">
        <v>562.20000000000005</v>
      </c>
      <c r="H8" s="68">
        <f>F8-E8+D8</f>
        <v>-179.38999999999993</v>
      </c>
    </row>
    <row r="9" spans="1:10">
      <c r="A9" s="35" t="s">
        <v>72</v>
      </c>
      <c r="B9" s="36"/>
      <c r="C9" s="41">
        <f>C8-C10</f>
        <v>18.378</v>
      </c>
      <c r="D9" s="68">
        <f>D8-D10</f>
        <v>-183.99599999999998</v>
      </c>
      <c r="E9" s="41">
        <f>E8-E10</f>
        <v>483.42999999999995</v>
      </c>
      <c r="F9" s="41">
        <f>F8-F10</f>
        <v>505.98</v>
      </c>
      <c r="G9" s="41">
        <f>G8-G10</f>
        <v>505.98</v>
      </c>
      <c r="H9" s="68">
        <f>F9-E9+D9</f>
        <v>-161.44599999999991</v>
      </c>
      <c r="J9" s="67"/>
    </row>
    <row r="10" spans="1:10">
      <c r="A10" s="123" t="s">
        <v>73</v>
      </c>
      <c r="B10" s="124"/>
      <c r="C10" s="41">
        <f>C8*10%</f>
        <v>2.0420000000000003</v>
      </c>
      <c r="D10" s="68">
        <f>D8*10%</f>
        <v>-20.444000000000003</v>
      </c>
      <c r="E10" s="41">
        <v>53.72</v>
      </c>
      <c r="F10" s="41">
        <v>56.22</v>
      </c>
      <c r="G10" s="41">
        <v>56.22</v>
      </c>
      <c r="H10" s="68">
        <f>F10-E10+D10</f>
        <v>-17.944000000000003</v>
      </c>
    </row>
    <row r="11" spans="1:10" ht="12.75" customHeight="1">
      <c r="A11" s="155" t="s">
        <v>74</v>
      </c>
      <c r="B11" s="156"/>
      <c r="C11" s="156"/>
      <c r="D11" s="156"/>
      <c r="E11" s="156"/>
      <c r="F11" s="156"/>
      <c r="G11" s="156"/>
      <c r="H11" s="136"/>
    </row>
    <row r="12" spans="1:10">
      <c r="A12" s="143" t="s">
        <v>55</v>
      </c>
      <c r="B12" s="144"/>
      <c r="C12" s="40">
        <v>5.65</v>
      </c>
      <c r="D12" s="101">
        <v>-58.56</v>
      </c>
      <c r="E12" s="63">
        <v>155.71</v>
      </c>
      <c r="F12" s="63">
        <v>162.62</v>
      </c>
      <c r="G12" s="63">
        <v>162.62</v>
      </c>
      <c r="H12" s="68">
        <f>F12-E12+D12</f>
        <v>-51.650000000000006</v>
      </c>
      <c r="J12" s="67"/>
    </row>
    <row r="13" spans="1:10">
      <c r="A13" s="35" t="s">
        <v>72</v>
      </c>
      <c r="B13" s="36"/>
      <c r="C13" s="41">
        <f>C12-C14</f>
        <v>5.085</v>
      </c>
      <c r="D13" s="68">
        <f>D12-D14</f>
        <v>-52.704000000000001</v>
      </c>
      <c r="E13" s="41">
        <f>E12-E14</f>
        <v>140.14000000000001</v>
      </c>
      <c r="F13" s="41">
        <f>F12-F14</f>
        <v>146.36000000000001</v>
      </c>
      <c r="G13" s="41">
        <f>G12-G14</f>
        <v>146.36000000000001</v>
      </c>
      <c r="H13" s="68">
        <f>F13-E13+D13</f>
        <v>-46.484000000000002</v>
      </c>
    </row>
    <row r="14" spans="1:10">
      <c r="A14" s="123" t="s">
        <v>73</v>
      </c>
      <c r="B14" s="124"/>
      <c r="C14" s="41">
        <f>C12*10%</f>
        <v>0.56500000000000006</v>
      </c>
      <c r="D14" s="68">
        <f>D12*10%</f>
        <v>-5.8560000000000008</v>
      </c>
      <c r="E14" s="41">
        <v>15.57</v>
      </c>
      <c r="F14" s="41">
        <v>16.260000000000002</v>
      </c>
      <c r="G14" s="41">
        <v>16.260000000000002</v>
      </c>
      <c r="H14" s="68">
        <f>F14-E14+D14</f>
        <v>-5.1659999999999995</v>
      </c>
    </row>
    <row r="15" spans="1:10" ht="23.25" customHeight="1">
      <c r="A15" s="143" t="s">
        <v>45</v>
      </c>
      <c r="B15" s="144"/>
      <c r="C15" s="40">
        <v>3.45</v>
      </c>
      <c r="D15" s="101">
        <v>-35.6</v>
      </c>
      <c r="E15" s="63">
        <v>95.07</v>
      </c>
      <c r="F15" s="63">
        <v>99.35</v>
      </c>
      <c r="G15" s="63">
        <v>99.35</v>
      </c>
      <c r="H15" s="68">
        <f>F15-E15+D15</f>
        <v>-31.32</v>
      </c>
    </row>
    <row r="16" spans="1:10">
      <c r="A16" s="35" t="s">
        <v>72</v>
      </c>
      <c r="B16" s="36"/>
      <c r="C16" s="41">
        <f>C15-C17</f>
        <v>3.105</v>
      </c>
      <c r="D16" s="68">
        <f>D15-D17</f>
        <v>-32.04</v>
      </c>
      <c r="E16" s="41">
        <f>E15-E17</f>
        <v>85.559999999999988</v>
      </c>
      <c r="F16" s="41">
        <f>F15-F17</f>
        <v>89.41</v>
      </c>
      <c r="G16" s="41">
        <f>G15-G17</f>
        <v>89.41</v>
      </c>
      <c r="H16" s="68">
        <f t="shared" ref="H16:H30" si="0">F16-E16+D16</f>
        <v>-28.189999999999991</v>
      </c>
    </row>
    <row r="17" spans="1:8" ht="15" customHeight="1">
      <c r="A17" s="123" t="s">
        <v>73</v>
      </c>
      <c r="B17" s="124"/>
      <c r="C17" s="41">
        <f>C15*10%</f>
        <v>0.34500000000000003</v>
      </c>
      <c r="D17" s="68">
        <f>D15*10%</f>
        <v>-3.5600000000000005</v>
      </c>
      <c r="E17" s="41">
        <v>9.51</v>
      </c>
      <c r="F17" s="41">
        <v>9.94</v>
      </c>
      <c r="G17" s="41">
        <v>9.94</v>
      </c>
      <c r="H17" s="68">
        <f t="shared" si="0"/>
        <v>-3.1300000000000008</v>
      </c>
    </row>
    <row r="18" spans="1:8" ht="14.25" customHeight="1">
      <c r="A18" s="143" t="s">
        <v>56</v>
      </c>
      <c r="B18" s="144"/>
      <c r="C18" s="39">
        <v>2.37</v>
      </c>
      <c r="D18" s="101">
        <v>-24.55</v>
      </c>
      <c r="E18" s="63">
        <v>65.31</v>
      </c>
      <c r="F18" s="63">
        <v>68.239999999999995</v>
      </c>
      <c r="G18" s="63">
        <v>68.239999999999995</v>
      </c>
      <c r="H18" s="68">
        <f t="shared" si="0"/>
        <v>-21.620000000000008</v>
      </c>
    </row>
    <row r="19" spans="1:8" ht="14.25" customHeight="1">
      <c r="A19" s="35" t="s">
        <v>72</v>
      </c>
      <c r="B19" s="36"/>
      <c r="C19" s="41">
        <f>C18-C20</f>
        <v>2.133</v>
      </c>
      <c r="D19" s="68">
        <f>D18-D20</f>
        <v>-22.094999999999999</v>
      </c>
      <c r="E19" s="41">
        <f>E18-E20</f>
        <v>58.78</v>
      </c>
      <c r="F19" s="41">
        <f>F18-F20</f>
        <v>61.399999999999991</v>
      </c>
      <c r="G19" s="41">
        <f>G18-G20</f>
        <v>61.399999999999991</v>
      </c>
      <c r="H19" s="68">
        <f t="shared" si="0"/>
        <v>-19.475000000000009</v>
      </c>
    </row>
    <row r="20" spans="1:8" ht="12.75" customHeight="1">
      <c r="A20" s="123" t="s">
        <v>73</v>
      </c>
      <c r="B20" s="124"/>
      <c r="C20" s="41">
        <f>C18*10%</f>
        <v>0.23700000000000002</v>
      </c>
      <c r="D20" s="68">
        <f>D18*10%</f>
        <v>-2.4550000000000001</v>
      </c>
      <c r="E20" s="41">
        <v>6.53</v>
      </c>
      <c r="F20" s="41">
        <v>6.84</v>
      </c>
      <c r="G20" s="41">
        <v>6.84</v>
      </c>
      <c r="H20" s="68">
        <f t="shared" si="0"/>
        <v>-2.1450000000000005</v>
      </c>
    </row>
    <row r="21" spans="1:8">
      <c r="A21" s="143" t="s">
        <v>57</v>
      </c>
      <c r="B21" s="144"/>
      <c r="C21" s="42">
        <v>1.1100000000000001</v>
      </c>
      <c r="D21" s="68">
        <v>-11.44</v>
      </c>
      <c r="E21" s="41">
        <v>30.59</v>
      </c>
      <c r="F21" s="41">
        <v>31.96</v>
      </c>
      <c r="G21" s="41">
        <v>31.96</v>
      </c>
      <c r="H21" s="68">
        <f t="shared" si="0"/>
        <v>-10.069999999999999</v>
      </c>
    </row>
    <row r="22" spans="1:8" ht="14.25" customHeight="1">
      <c r="A22" s="35" t="s">
        <v>72</v>
      </c>
      <c r="B22" s="36"/>
      <c r="C22" s="41">
        <f>C21-C23</f>
        <v>0.99900000000000011</v>
      </c>
      <c r="D22" s="68">
        <f>D21-D23</f>
        <v>-10.295999999999999</v>
      </c>
      <c r="E22" s="41">
        <f>E21-E23</f>
        <v>27.53</v>
      </c>
      <c r="F22" s="41">
        <f>F21-F23</f>
        <v>28.76</v>
      </c>
      <c r="G22" s="41">
        <f>G21-G23</f>
        <v>28.76</v>
      </c>
      <c r="H22" s="68">
        <f t="shared" si="0"/>
        <v>-9.0659999999999989</v>
      </c>
    </row>
    <row r="23" spans="1:8" ht="14.25" customHeight="1">
      <c r="A23" s="123" t="s">
        <v>73</v>
      </c>
      <c r="B23" s="124"/>
      <c r="C23" s="41">
        <f>C21*10%</f>
        <v>0.11100000000000002</v>
      </c>
      <c r="D23" s="68">
        <f>D21*10%</f>
        <v>-1.1439999999999999</v>
      </c>
      <c r="E23" s="7">
        <v>3.06</v>
      </c>
      <c r="F23" s="41">
        <v>3.2</v>
      </c>
      <c r="G23" s="41">
        <v>3.2</v>
      </c>
      <c r="H23" s="68">
        <f t="shared" si="0"/>
        <v>-1.0039999999999998</v>
      </c>
    </row>
    <row r="24" spans="1:8" ht="14.25" customHeight="1">
      <c r="A24" s="10" t="s">
        <v>46</v>
      </c>
      <c r="B24" s="37"/>
      <c r="C24" s="42">
        <v>3.65</v>
      </c>
      <c r="D24" s="68">
        <v>-36.14</v>
      </c>
      <c r="E24" s="41">
        <v>100.58</v>
      </c>
      <c r="F24" s="41">
        <v>105.05</v>
      </c>
      <c r="G24" s="41">
        <v>105.05</v>
      </c>
      <c r="H24" s="68">
        <f t="shared" si="0"/>
        <v>-31.67</v>
      </c>
    </row>
    <row r="25" spans="1:8" ht="14.25" customHeight="1">
      <c r="A25" s="35" t="s">
        <v>72</v>
      </c>
      <c r="B25" s="36"/>
      <c r="C25" s="41">
        <f>C24-C26</f>
        <v>3.2850000000000001</v>
      </c>
      <c r="D25" s="68">
        <f>D24-D26</f>
        <v>-32.526000000000003</v>
      </c>
      <c r="E25" s="41">
        <f>E24-E26</f>
        <v>90.53</v>
      </c>
      <c r="F25" s="41">
        <f>F24-F26</f>
        <v>94.539999999999992</v>
      </c>
      <c r="G25" s="41">
        <f>G24-G26</f>
        <v>94.539999999999992</v>
      </c>
      <c r="H25" s="68">
        <f t="shared" si="0"/>
        <v>-28.516000000000012</v>
      </c>
    </row>
    <row r="26" spans="1:8">
      <c r="A26" s="123" t="s">
        <v>73</v>
      </c>
      <c r="B26" s="124"/>
      <c r="C26" s="41">
        <f>C24*10%</f>
        <v>0.36499999999999999</v>
      </c>
      <c r="D26" s="68">
        <f>D24*10%</f>
        <v>-3.6140000000000003</v>
      </c>
      <c r="E26" s="41">
        <v>10.050000000000001</v>
      </c>
      <c r="F26" s="41">
        <v>10.51</v>
      </c>
      <c r="G26" s="41">
        <v>10.51</v>
      </c>
      <c r="H26" s="68">
        <f t="shared" si="0"/>
        <v>-3.1540000000000012</v>
      </c>
    </row>
    <row r="27" spans="1:8" ht="14.25" customHeight="1">
      <c r="A27" s="147" t="s">
        <v>47</v>
      </c>
      <c r="B27" s="148"/>
      <c r="C27" s="153">
        <v>4.1900000000000004</v>
      </c>
      <c r="D27" s="151">
        <v>-38.18</v>
      </c>
      <c r="E27" s="145">
        <v>89.89</v>
      </c>
      <c r="F27" s="145">
        <v>94.98</v>
      </c>
      <c r="G27" s="145">
        <v>94.98</v>
      </c>
      <c r="H27" s="68">
        <f t="shared" si="0"/>
        <v>-33.089999999999996</v>
      </c>
    </row>
    <row r="28" spans="1:8" ht="0.75" hidden="1" customHeight="1">
      <c r="A28" s="149"/>
      <c r="B28" s="150"/>
      <c r="C28" s="154"/>
      <c r="D28" s="152"/>
      <c r="E28" s="146"/>
      <c r="F28" s="146"/>
      <c r="G28" s="146"/>
      <c r="H28" s="68">
        <f t="shared" si="0"/>
        <v>0</v>
      </c>
    </row>
    <row r="29" spans="1:8">
      <c r="A29" s="35" t="s">
        <v>72</v>
      </c>
      <c r="B29" s="36"/>
      <c r="C29" s="41">
        <f>C27-C30</f>
        <v>3.7710000000000004</v>
      </c>
      <c r="D29" s="68">
        <f>D27-D30</f>
        <v>-34.362000000000002</v>
      </c>
      <c r="E29" s="41">
        <f>E27-E30</f>
        <v>80.900000000000006</v>
      </c>
      <c r="F29" s="41">
        <f>F27-F30</f>
        <v>85.48</v>
      </c>
      <c r="G29" s="41">
        <f>G27-G30</f>
        <v>85.48</v>
      </c>
      <c r="H29" s="68">
        <f t="shared" si="0"/>
        <v>-29.782000000000004</v>
      </c>
    </row>
    <row r="30" spans="1:8">
      <c r="A30" s="123" t="s">
        <v>73</v>
      </c>
      <c r="B30" s="124"/>
      <c r="C30" s="41">
        <f>C27*10%</f>
        <v>0.41900000000000004</v>
      </c>
      <c r="D30" s="68">
        <f>D27*10%</f>
        <v>-3.8180000000000001</v>
      </c>
      <c r="E30" s="41">
        <v>8.99</v>
      </c>
      <c r="F30" s="41">
        <v>9.5</v>
      </c>
      <c r="G30" s="41">
        <v>9.5</v>
      </c>
      <c r="H30" s="68">
        <f t="shared" si="0"/>
        <v>-3.3080000000000003</v>
      </c>
    </row>
    <row r="31" spans="1:8" ht="12" customHeight="1">
      <c r="A31" s="96"/>
      <c r="B31" s="97"/>
      <c r="C31" s="98"/>
      <c r="D31" s="99"/>
      <c r="E31" s="98"/>
      <c r="F31" s="98"/>
      <c r="G31" s="96"/>
      <c r="H31" s="99"/>
    </row>
    <row r="32" spans="1:8" s="4" customFormat="1" ht="16.5" customHeight="1">
      <c r="A32" s="125" t="s">
        <v>48</v>
      </c>
      <c r="B32" s="126"/>
      <c r="C32" s="42">
        <v>7.8</v>
      </c>
      <c r="D32" s="66">
        <v>-144.88999999999999</v>
      </c>
      <c r="E32" s="42">
        <v>202.93</v>
      </c>
      <c r="F32" s="42">
        <v>216.62</v>
      </c>
      <c r="G32" s="71">
        <f>G33+G34</f>
        <v>133.17000000000002</v>
      </c>
      <c r="H32" s="72">
        <f>F32-E32-G32+D32+F32</f>
        <v>-47.75</v>
      </c>
    </row>
    <row r="33" spans="1:8" ht="17.25" customHeight="1">
      <c r="A33" s="35" t="s">
        <v>75</v>
      </c>
      <c r="B33" s="36"/>
      <c r="C33" s="41">
        <f>C32-C34</f>
        <v>7.02</v>
      </c>
      <c r="D33" s="7">
        <v>-142.56</v>
      </c>
      <c r="E33" s="41">
        <f>E32-E34</f>
        <v>182.64000000000001</v>
      </c>
      <c r="F33" s="41">
        <f>F32-F34</f>
        <v>194.96</v>
      </c>
      <c r="G33" s="70">
        <v>111.51</v>
      </c>
      <c r="H33" s="72">
        <f>F33-E33-G33+D33+F33</f>
        <v>-46.789999999999992</v>
      </c>
    </row>
    <row r="34" spans="1:8" ht="12.75" customHeight="1">
      <c r="A34" s="123" t="s">
        <v>73</v>
      </c>
      <c r="B34" s="124"/>
      <c r="C34" s="41">
        <f>C32*10%</f>
        <v>0.78</v>
      </c>
      <c r="D34" s="7">
        <v>-2.3199999999999998</v>
      </c>
      <c r="E34" s="41">
        <v>20.29</v>
      </c>
      <c r="F34" s="41">
        <v>21.66</v>
      </c>
      <c r="G34" s="41">
        <v>21.66</v>
      </c>
      <c r="H34" s="72">
        <f>F34-E34-G34+D34+F34</f>
        <v>-0.94999999999999929</v>
      </c>
    </row>
    <row r="35" spans="1:8" ht="12.75" customHeight="1">
      <c r="A35" s="127" t="s">
        <v>151</v>
      </c>
      <c r="B35" s="128"/>
      <c r="C35" s="41"/>
      <c r="D35" s="7">
        <v>0</v>
      </c>
      <c r="E35" s="41">
        <f>E37+E38+E39+E40</f>
        <v>70.16</v>
      </c>
      <c r="F35" s="41">
        <f>F37+F38+F39+F40</f>
        <v>62.04</v>
      </c>
      <c r="G35" s="41">
        <v>62.04</v>
      </c>
      <c r="H35" s="72">
        <f>F35-E35</f>
        <v>-8.1199999999999974</v>
      </c>
    </row>
    <row r="36" spans="1:8" ht="12.75" customHeight="1">
      <c r="A36" s="35" t="s">
        <v>152</v>
      </c>
      <c r="B36" s="105"/>
      <c r="C36" s="41"/>
      <c r="D36" s="7"/>
      <c r="E36" s="41"/>
      <c r="F36" s="41"/>
      <c r="G36" s="41"/>
      <c r="H36" s="72"/>
    </row>
    <row r="37" spans="1:8" ht="12.75" customHeight="1">
      <c r="A37" s="158" t="s">
        <v>153</v>
      </c>
      <c r="B37" s="159"/>
      <c r="C37" s="41"/>
      <c r="D37" s="7">
        <v>0</v>
      </c>
      <c r="E37" s="41">
        <v>3.22</v>
      </c>
      <c r="F37" s="41">
        <v>2.84</v>
      </c>
      <c r="G37" s="41">
        <v>2.84</v>
      </c>
      <c r="H37" s="72">
        <f t="shared" ref="H37:H40" si="1">F37-E37</f>
        <v>-0.38000000000000034</v>
      </c>
    </row>
    <row r="38" spans="1:8" ht="12.75" customHeight="1">
      <c r="A38" s="158" t="s">
        <v>155</v>
      </c>
      <c r="B38" s="159"/>
      <c r="C38" s="41"/>
      <c r="D38" s="7">
        <v>0</v>
      </c>
      <c r="E38" s="41">
        <v>15.17</v>
      </c>
      <c r="F38" s="41">
        <v>13.07</v>
      </c>
      <c r="G38" s="41">
        <v>13.07</v>
      </c>
      <c r="H38" s="72">
        <f t="shared" si="1"/>
        <v>-2.0999999999999996</v>
      </c>
    </row>
    <row r="39" spans="1:8" ht="12.75" customHeight="1">
      <c r="A39" s="158" t="s">
        <v>156</v>
      </c>
      <c r="B39" s="159"/>
      <c r="C39" s="41"/>
      <c r="D39" s="7">
        <v>0</v>
      </c>
      <c r="E39" s="41">
        <v>50.15</v>
      </c>
      <c r="F39" s="41">
        <v>44.76</v>
      </c>
      <c r="G39" s="41">
        <v>44.76</v>
      </c>
      <c r="H39" s="72">
        <f t="shared" si="1"/>
        <v>-5.3900000000000006</v>
      </c>
    </row>
    <row r="40" spans="1:8" ht="12.75" customHeight="1">
      <c r="A40" s="158" t="s">
        <v>154</v>
      </c>
      <c r="B40" s="159"/>
      <c r="C40" s="41"/>
      <c r="D40" s="7">
        <v>0</v>
      </c>
      <c r="E40" s="41">
        <v>1.62</v>
      </c>
      <c r="F40" s="41">
        <v>1.37</v>
      </c>
      <c r="G40" s="41">
        <v>1.37</v>
      </c>
      <c r="H40" s="72">
        <f t="shared" si="1"/>
        <v>-0.25</v>
      </c>
    </row>
    <row r="41" spans="1:8" s="4" customFormat="1" ht="12.75" customHeight="1">
      <c r="A41" s="85" t="s">
        <v>122</v>
      </c>
      <c r="B41" s="86"/>
      <c r="C41" s="87"/>
      <c r="D41" s="88"/>
      <c r="E41" s="87">
        <f>E8+E32+E35</f>
        <v>810.2399999999999</v>
      </c>
      <c r="F41" s="87">
        <f>F8+F32+F35</f>
        <v>840.86</v>
      </c>
      <c r="G41" s="87">
        <f>G8+G32+G35</f>
        <v>757.41000000000008</v>
      </c>
      <c r="H41" s="89"/>
    </row>
    <row r="42" spans="1:8" s="4" customFormat="1" ht="12.75" customHeight="1">
      <c r="A42" s="85"/>
      <c r="B42" s="86"/>
      <c r="C42" s="87"/>
      <c r="D42" s="88"/>
      <c r="E42" s="87"/>
      <c r="F42" s="87"/>
      <c r="G42" s="87"/>
      <c r="H42" s="89"/>
    </row>
    <row r="43" spans="1:8" s="4" customFormat="1" ht="12.75" customHeight="1">
      <c r="A43" s="85" t="s">
        <v>123</v>
      </c>
      <c r="B43" s="86"/>
      <c r="C43" s="87"/>
      <c r="D43" s="88"/>
      <c r="E43" s="87"/>
      <c r="F43" s="87"/>
      <c r="G43" s="87"/>
      <c r="H43" s="89"/>
    </row>
    <row r="44" spans="1:8" ht="24" customHeight="1">
      <c r="A44" s="131" t="s">
        <v>126</v>
      </c>
      <c r="B44" s="132"/>
      <c r="C44" s="41" t="s">
        <v>124</v>
      </c>
      <c r="D44" s="7">
        <v>5.96</v>
      </c>
      <c r="E44" s="41">
        <v>1.8</v>
      </c>
      <c r="F44" s="41">
        <v>1.8</v>
      </c>
      <c r="G44" s="51">
        <v>0.31</v>
      </c>
      <c r="H44" s="41">
        <f>D44+F44-G44</f>
        <v>7.45</v>
      </c>
    </row>
    <row r="45" spans="1:8" s="77" customFormat="1" ht="15.75" customHeight="1">
      <c r="A45" s="76" t="s">
        <v>76</v>
      </c>
      <c r="B45" s="75"/>
      <c r="C45" s="41">
        <v>25.5</v>
      </c>
      <c r="D45" s="7">
        <v>0</v>
      </c>
      <c r="E45" s="41">
        <f>E44*17%</f>
        <v>0.30600000000000005</v>
      </c>
      <c r="F45" s="41">
        <v>0.31</v>
      </c>
      <c r="G45" s="74">
        <v>0.31</v>
      </c>
      <c r="H45" s="7">
        <v>0</v>
      </c>
    </row>
    <row r="46" spans="1:8" s="77" customFormat="1" ht="15.75" customHeight="1">
      <c r="A46" s="137" t="s">
        <v>137</v>
      </c>
      <c r="B46" s="136"/>
      <c r="C46" s="41" t="s">
        <v>139</v>
      </c>
      <c r="D46" s="7">
        <v>3.98</v>
      </c>
      <c r="E46" s="41">
        <v>4.8</v>
      </c>
      <c r="F46" s="41">
        <v>4.8</v>
      </c>
      <c r="G46" s="100">
        <v>0.82</v>
      </c>
      <c r="H46" s="41">
        <f>F46-G46+D46</f>
        <v>7.96</v>
      </c>
    </row>
    <row r="47" spans="1:8" s="77" customFormat="1" ht="15.75" customHeight="1">
      <c r="A47" s="137" t="s">
        <v>138</v>
      </c>
      <c r="B47" s="136"/>
      <c r="C47" s="41">
        <v>68</v>
      </c>
      <c r="D47" s="7">
        <v>0</v>
      </c>
      <c r="E47" s="41">
        <v>0.82</v>
      </c>
      <c r="F47" s="41">
        <v>0.82</v>
      </c>
      <c r="G47" s="100">
        <v>0.82</v>
      </c>
      <c r="H47" s="7">
        <v>0</v>
      </c>
    </row>
    <row r="48" spans="1:8" s="77" customFormat="1" ht="22.5" customHeight="1">
      <c r="A48" s="131" t="s">
        <v>157</v>
      </c>
      <c r="B48" s="132"/>
      <c r="C48" s="41"/>
      <c r="D48" s="7"/>
      <c r="E48" s="41">
        <v>369.47</v>
      </c>
      <c r="F48" s="41">
        <v>283.99</v>
      </c>
      <c r="G48" s="103">
        <v>283.99</v>
      </c>
      <c r="H48" s="68">
        <f>F48-E48</f>
        <v>-85.480000000000018</v>
      </c>
    </row>
    <row r="49" spans="1:8" s="78" customFormat="1" ht="17.25" customHeight="1">
      <c r="A49" s="127" t="s">
        <v>127</v>
      </c>
      <c r="B49" s="128"/>
      <c r="C49" s="7"/>
      <c r="D49" s="7"/>
      <c r="E49" s="42">
        <f>E41+E44+E46</f>
        <v>816.8399999999998</v>
      </c>
      <c r="F49" s="42">
        <f t="shared" ref="F49:G49" si="2">F41+F44+F46</f>
        <v>847.45999999999992</v>
      </c>
      <c r="G49" s="42">
        <f t="shared" si="2"/>
        <v>758.54000000000008</v>
      </c>
      <c r="H49" s="7"/>
    </row>
    <row r="50" spans="1:8" s="78" customFormat="1" ht="15.75" customHeight="1">
      <c r="A50" s="129" t="s">
        <v>128</v>
      </c>
      <c r="B50" s="130"/>
      <c r="C50" s="90"/>
      <c r="D50" s="90">
        <v>-339.39</v>
      </c>
      <c r="E50" s="88"/>
      <c r="F50" s="88"/>
      <c r="G50" s="90"/>
      <c r="H50" s="95">
        <f>F49-E49+D50+F49-G49</f>
        <v>-219.85000000000002</v>
      </c>
    </row>
    <row r="51" spans="1:8" s="78" customFormat="1" ht="24" customHeight="1">
      <c r="A51" s="129" t="s">
        <v>144</v>
      </c>
      <c r="B51" s="129"/>
      <c r="C51" s="91"/>
      <c r="D51" s="91"/>
      <c r="E51" s="89"/>
      <c r="F51" s="87"/>
      <c r="G51" s="87"/>
      <c r="H51" s="89">
        <f>H52+H53</f>
        <v>-219.84999999999994</v>
      </c>
    </row>
    <row r="52" spans="1:8" s="78" customFormat="1" ht="19.5" customHeight="1">
      <c r="A52" s="92" t="s">
        <v>129</v>
      </c>
      <c r="B52" s="92"/>
      <c r="C52" s="91"/>
      <c r="D52" s="91"/>
      <c r="E52" s="89"/>
      <c r="F52" s="87"/>
      <c r="G52" s="87"/>
      <c r="H52" s="87">
        <f>H44+H46</f>
        <v>15.41</v>
      </c>
    </row>
    <row r="53" spans="1:8" s="78" customFormat="1" ht="25.5" customHeight="1">
      <c r="A53" s="93" t="s">
        <v>130</v>
      </c>
      <c r="B53" s="94"/>
      <c r="C53" s="91"/>
      <c r="D53" s="91"/>
      <c r="E53" s="89"/>
      <c r="F53" s="87"/>
      <c r="G53" s="87"/>
      <c r="H53" s="89">
        <f>H8+H32+H35</f>
        <v>-235.25999999999993</v>
      </c>
    </row>
    <row r="54" spans="1:8" s="78" customFormat="1" ht="11.25" customHeight="1">
      <c r="A54" s="82"/>
      <c r="B54" s="82"/>
      <c r="C54" s="83"/>
      <c r="D54" s="84"/>
      <c r="E54" s="83"/>
      <c r="F54" s="83"/>
      <c r="G54" s="84"/>
      <c r="H54" s="84"/>
    </row>
    <row r="55" spans="1:8" s="78" customFormat="1" ht="11.25" customHeight="1">
      <c r="A55" s="82"/>
      <c r="B55" s="82"/>
      <c r="C55" s="83"/>
      <c r="D55" s="84"/>
      <c r="E55" s="83"/>
      <c r="F55" s="83"/>
      <c r="G55" s="84"/>
      <c r="H55" s="84"/>
    </row>
    <row r="56" spans="1:8" s="78" customFormat="1" ht="11.25" customHeight="1">
      <c r="A56" s="82"/>
      <c r="B56" s="82"/>
      <c r="C56" s="83"/>
      <c r="D56" s="84"/>
      <c r="E56" s="83"/>
      <c r="F56" s="83"/>
      <c r="G56" s="84"/>
      <c r="H56" s="84"/>
    </row>
    <row r="57" spans="1:8" ht="28.5" customHeight="1">
      <c r="A57" s="133" t="s">
        <v>125</v>
      </c>
      <c r="B57" s="134"/>
      <c r="C57" s="134"/>
      <c r="D57" s="134"/>
      <c r="E57" s="134"/>
      <c r="F57" s="134"/>
      <c r="G57" s="134"/>
      <c r="H57" s="134"/>
    </row>
    <row r="58" spans="1:8" ht="23.25" customHeight="1">
      <c r="A58" s="20" t="s">
        <v>145</v>
      </c>
      <c r="D58" s="22"/>
      <c r="E58" s="64"/>
      <c r="F58" s="64"/>
      <c r="G58" s="60"/>
    </row>
    <row r="59" spans="1:8">
      <c r="A59" s="138" t="s">
        <v>59</v>
      </c>
      <c r="B59" s="124"/>
      <c r="C59" s="124"/>
      <c r="D59" s="112"/>
      <c r="E59" s="31" t="s">
        <v>60</v>
      </c>
      <c r="F59" s="31" t="s">
        <v>61</v>
      </c>
      <c r="G59" s="30" t="s">
        <v>133</v>
      </c>
      <c r="H59" s="7" t="s">
        <v>134</v>
      </c>
    </row>
    <row r="60" spans="1:8" ht="15.75" customHeight="1">
      <c r="A60" s="139" t="s">
        <v>136</v>
      </c>
      <c r="B60" s="140"/>
      <c r="C60" s="140"/>
      <c r="D60" s="132"/>
      <c r="E60" s="31" t="s">
        <v>117</v>
      </c>
      <c r="F60" s="69">
        <v>1</v>
      </c>
      <c r="G60" s="31">
        <v>0.61</v>
      </c>
      <c r="H60" s="7" t="s">
        <v>135</v>
      </c>
    </row>
    <row r="61" spans="1:8" ht="15.75" customHeight="1">
      <c r="A61" s="139" t="s">
        <v>146</v>
      </c>
      <c r="B61" s="140"/>
      <c r="C61" s="140"/>
      <c r="D61" s="132"/>
      <c r="E61" s="102">
        <v>42979</v>
      </c>
      <c r="F61" s="69">
        <v>1</v>
      </c>
      <c r="G61" s="31">
        <v>34.6</v>
      </c>
      <c r="H61" s="7" t="s">
        <v>147</v>
      </c>
    </row>
    <row r="62" spans="1:8" ht="15.75" customHeight="1">
      <c r="A62" s="139" t="s">
        <v>148</v>
      </c>
      <c r="B62" s="140"/>
      <c r="C62" s="140"/>
      <c r="D62" s="132"/>
      <c r="E62" s="102">
        <v>42795</v>
      </c>
      <c r="F62" s="69" t="s">
        <v>149</v>
      </c>
      <c r="G62" s="31">
        <v>27</v>
      </c>
      <c r="H62" s="7" t="s">
        <v>150</v>
      </c>
    </row>
    <row r="63" spans="1:8" ht="15.75" customHeight="1">
      <c r="A63" s="139" t="s">
        <v>161</v>
      </c>
      <c r="B63" s="140"/>
      <c r="C63" s="140"/>
      <c r="D63" s="132"/>
      <c r="E63" s="102">
        <v>43070</v>
      </c>
      <c r="F63" s="69" t="s">
        <v>162</v>
      </c>
      <c r="G63" s="31">
        <v>14</v>
      </c>
      <c r="H63" s="7" t="s">
        <v>163</v>
      </c>
    </row>
    <row r="64" spans="1:8" ht="15.75" customHeight="1">
      <c r="A64" s="139" t="s">
        <v>158</v>
      </c>
      <c r="B64" s="140"/>
      <c r="C64" s="140"/>
      <c r="D64" s="132"/>
      <c r="E64" s="102">
        <v>43070</v>
      </c>
      <c r="F64" s="69" t="s">
        <v>159</v>
      </c>
      <c r="G64" s="31">
        <v>22.3</v>
      </c>
      <c r="H64" s="7" t="s">
        <v>160</v>
      </c>
    </row>
    <row r="65" spans="1:8" ht="15.75" customHeight="1">
      <c r="A65" s="139" t="s">
        <v>164</v>
      </c>
      <c r="B65" s="140"/>
      <c r="C65" s="140"/>
      <c r="D65" s="132"/>
      <c r="E65" s="102">
        <v>43070</v>
      </c>
      <c r="F65" s="69">
        <v>2</v>
      </c>
      <c r="G65" s="31">
        <v>13</v>
      </c>
      <c r="H65" s="7" t="s">
        <v>147</v>
      </c>
    </row>
    <row r="66" spans="1:8">
      <c r="A66" s="157" t="s">
        <v>7</v>
      </c>
      <c r="B66" s="156"/>
      <c r="C66" s="156"/>
      <c r="D66" s="136"/>
      <c r="E66" s="31"/>
      <c r="F66" s="31"/>
      <c r="G66" s="31">
        <f>SUM(G60:G65)</f>
        <v>111.51</v>
      </c>
      <c r="H66" s="7"/>
    </row>
    <row r="67" spans="1:8">
      <c r="A67" s="20" t="s">
        <v>49</v>
      </c>
      <c r="D67" s="22"/>
      <c r="E67" s="64"/>
      <c r="F67" s="64"/>
      <c r="G67" s="60"/>
    </row>
    <row r="68" spans="1:8">
      <c r="A68" s="20" t="s">
        <v>50</v>
      </c>
      <c r="D68" s="22"/>
      <c r="E68" s="64"/>
      <c r="F68" s="64"/>
      <c r="G68" s="60"/>
    </row>
    <row r="69" spans="1:8" ht="23.25" customHeight="1">
      <c r="A69" s="138" t="s">
        <v>63</v>
      </c>
      <c r="B69" s="124"/>
      <c r="C69" s="124"/>
      <c r="D69" s="124"/>
      <c r="E69" s="112"/>
      <c r="F69" s="31" t="s">
        <v>61</v>
      </c>
      <c r="G69" s="32" t="s">
        <v>62</v>
      </c>
    </row>
    <row r="70" spans="1:8">
      <c r="A70" s="157" t="s">
        <v>64</v>
      </c>
      <c r="B70" s="156"/>
      <c r="C70" s="156"/>
      <c r="D70" s="156"/>
      <c r="E70" s="136"/>
      <c r="F70" s="69" t="s">
        <v>85</v>
      </c>
      <c r="G70" s="79"/>
    </row>
    <row r="71" spans="1:8">
      <c r="A71" s="22"/>
      <c r="D71" s="22"/>
      <c r="E71" s="64"/>
      <c r="F71" s="64"/>
      <c r="G71" s="60"/>
    </row>
    <row r="72" spans="1:8" s="4" customFormat="1">
      <c r="A72" s="20" t="s">
        <v>79</v>
      </c>
      <c r="B72" s="44"/>
      <c r="C72" s="45"/>
      <c r="D72" s="20"/>
      <c r="E72" s="65"/>
      <c r="F72" s="65"/>
      <c r="G72" s="61"/>
      <c r="H72" s="44"/>
    </row>
    <row r="73" spans="1:8">
      <c r="A73" s="157" t="s">
        <v>80</v>
      </c>
      <c r="B73" s="136"/>
      <c r="C73" s="135" t="s">
        <v>81</v>
      </c>
      <c r="D73" s="136"/>
      <c r="E73" s="31" t="s">
        <v>82</v>
      </c>
      <c r="F73" s="31" t="s">
        <v>83</v>
      </c>
      <c r="G73" s="30" t="s">
        <v>84</v>
      </c>
    </row>
    <row r="74" spans="1:8">
      <c r="A74" s="46" t="s">
        <v>97</v>
      </c>
      <c r="B74" s="7"/>
      <c r="C74" s="141" t="s">
        <v>85</v>
      </c>
      <c r="D74" s="142"/>
      <c r="E74" s="69">
        <v>3</v>
      </c>
      <c r="F74" s="31" t="s">
        <v>85</v>
      </c>
      <c r="G74" s="30" t="s">
        <v>85</v>
      </c>
    </row>
    <row r="75" spans="1:8">
      <c r="A75" s="22"/>
      <c r="D75" s="22"/>
      <c r="E75" s="64"/>
      <c r="F75" s="64"/>
      <c r="G75" s="60"/>
    </row>
    <row r="76" spans="1:8">
      <c r="A76" s="4" t="s">
        <v>115</v>
      </c>
      <c r="E76" s="33"/>
      <c r="F76" s="73"/>
    </row>
    <row r="77" spans="1:8">
      <c r="A77" s="20" t="s">
        <v>165</v>
      </c>
      <c r="B77" s="61"/>
      <c r="C77" s="65"/>
      <c r="D77" s="20"/>
      <c r="E77" s="33"/>
      <c r="F77" s="73"/>
    </row>
    <row r="78" spans="1:8" ht="49.5" customHeight="1">
      <c r="A78" s="122" t="s">
        <v>166</v>
      </c>
      <c r="B78" s="122"/>
      <c r="C78" s="122"/>
      <c r="D78" s="122"/>
      <c r="E78" s="122"/>
      <c r="F78" s="122"/>
      <c r="G78" s="122"/>
    </row>
    <row r="80" spans="1:8">
      <c r="A80" s="22" t="s">
        <v>86</v>
      </c>
      <c r="B80" s="60"/>
      <c r="C80" s="64"/>
      <c r="D80" s="22"/>
      <c r="E80" s="64" t="s">
        <v>87</v>
      </c>
      <c r="F80" s="64"/>
    </row>
    <row r="81" spans="1:6">
      <c r="A81" s="22" t="s">
        <v>88</v>
      </c>
      <c r="B81" s="60"/>
      <c r="C81" s="64"/>
      <c r="D81" s="22"/>
      <c r="E81" s="64"/>
      <c r="F81" s="64"/>
    </row>
    <row r="82" spans="1:6">
      <c r="A82" s="22" t="s">
        <v>89</v>
      </c>
      <c r="B82" s="60"/>
      <c r="C82" s="64"/>
      <c r="D82" s="22"/>
      <c r="E82" s="64"/>
      <c r="F82" s="64"/>
    </row>
    <row r="83" spans="1:6">
      <c r="A83" s="22"/>
      <c r="B83" s="60"/>
      <c r="C83" s="64"/>
      <c r="D83" s="22"/>
      <c r="E83" s="64"/>
      <c r="F83" s="64"/>
    </row>
    <row r="84" spans="1:6">
      <c r="A84" s="18" t="s">
        <v>90</v>
      </c>
      <c r="D84" s="18"/>
      <c r="E84" s="64"/>
      <c r="F84" s="64"/>
    </row>
    <row r="85" spans="1:6">
      <c r="A85" s="18" t="s">
        <v>91</v>
      </c>
      <c r="C85" s="43" t="s">
        <v>25</v>
      </c>
      <c r="D85" s="18"/>
      <c r="E85" s="64"/>
      <c r="F85" s="64"/>
    </row>
    <row r="86" spans="1:6">
      <c r="A86" s="18" t="s">
        <v>92</v>
      </c>
      <c r="C86" s="43" t="s">
        <v>93</v>
      </c>
      <c r="D86" s="18"/>
      <c r="E86" s="64"/>
      <c r="F86" s="64"/>
    </row>
    <row r="87" spans="1:6">
      <c r="A87" s="18" t="s">
        <v>94</v>
      </c>
      <c r="C87" s="43" t="s">
        <v>95</v>
      </c>
      <c r="D87" s="18"/>
      <c r="E87" s="64"/>
      <c r="F87" s="64"/>
    </row>
  </sheetData>
  <mergeCells count="49">
    <mergeCell ref="A48:B48"/>
    <mergeCell ref="A35:B35"/>
    <mergeCell ref="A37:B37"/>
    <mergeCell ref="A38:B38"/>
    <mergeCell ref="A39:B39"/>
    <mergeCell ref="A40:B40"/>
    <mergeCell ref="A73:B73"/>
    <mergeCell ref="A66:D66"/>
    <mergeCell ref="A69:E69"/>
    <mergeCell ref="A70:E70"/>
    <mergeCell ref="A60:D60"/>
    <mergeCell ref="A64:D64"/>
    <mergeCell ref="A63:D63"/>
    <mergeCell ref="A65:D65"/>
    <mergeCell ref="A7:H7"/>
    <mergeCell ref="A14:B14"/>
    <mergeCell ref="A15:B15"/>
    <mergeCell ref="A17:B17"/>
    <mergeCell ref="A18:B18"/>
    <mergeCell ref="A8:B8"/>
    <mergeCell ref="A10:B10"/>
    <mergeCell ref="A11:H11"/>
    <mergeCell ref="A12:B12"/>
    <mergeCell ref="A21:B21"/>
    <mergeCell ref="A20:B20"/>
    <mergeCell ref="A23:B23"/>
    <mergeCell ref="G27:G28"/>
    <mergeCell ref="A26:B26"/>
    <mergeCell ref="A27:B28"/>
    <mergeCell ref="D27:D28"/>
    <mergeCell ref="E27:E28"/>
    <mergeCell ref="F27:F28"/>
    <mergeCell ref="C27:C28"/>
    <mergeCell ref="A78:G78"/>
    <mergeCell ref="A30:B30"/>
    <mergeCell ref="A32:B32"/>
    <mergeCell ref="A34:B34"/>
    <mergeCell ref="A49:B49"/>
    <mergeCell ref="A50:B50"/>
    <mergeCell ref="A51:B51"/>
    <mergeCell ref="A44:B44"/>
    <mergeCell ref="A57:H57"/>
    <mergeCell ref="C73:D73"/>
    <mergeCell ref="A46:B46"/>
    <mergeCell ref="A47:B47"/>
    <mergeCell ref="A59:D59"/>
    <mergeCell ref="A61:D61"/>
    <mergeCell ref="A62:D62"/>
    <mergeCell ref="C74:D74"/>
  </mergeCells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ЭкОтдел</cp:lastModifiedBy>
  <cp:lastPrinted>2018-02-15T01:17:19Z</cp:lastPrinted>
  <dcterms:created xsi:type="dcterms:W3CDTF">2013-02-18T04:38:06Z</dcterms:created>
  <dcterms:modified xsi:type="dcterms:W3CDTF">2018-02-21T22:21:25Z</dcterms:modified>
</cp:coreProperties>
</file>