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8" l="1"/>
  <c r="H38" i="8"/>
  <c r="H46" i="8"/>
  <c r="H45" i="8"/>
  <c r="H44" i="8"/>
  <c r="H43" i="8"/>
  <c r="G42" i="8"/>
  <c r="F42" i="8"/>
  <c r="G37" i="8"/>
  <c r="G39" i="8"/>
  <c r="E38" i="8"/>
  <c r="G41" i="8"/>
  <c r="G40" i="8" s="1"/>
  <c r="H40" i="8" s="1"/>
  <c r="H41" i="8" l="1"/>
  <c r="G10" i="8"/>
  <c r="G8" i="8"/>
  <c r="G35" i="8"/>
  <c r="G29" i="8"/>
  <c r="G32" i="8"/>
  <c r="H32" i="8" s="1"/>
  <c r="G33" i="8"/>
  <c r="H33" i="8" s="1"/>
  <c r="G34" i="8"/>
  <c r="G31" i="8"/>
  <c r="H31" i="8" s="1"/>
  <c r="F27" i="8"/>
  <c r="G27" i="8" s="1"/>
  <c r="E27" i="8"/>
  <c r="G21" i="8"/>
  <c r="G18" i="8"/>
  <c r="G15" i="8"/>
  <c r="G12" i="8"/>
  <c r="F8" i="8"/>
  <c r="D43" i="8"/>
  <c r="H34" i="8"/>
  <c r="D22" i="8"/>
  <c r="D19" i="8"/>
  <c r="C27" i="8"/>
  <c r="C26" i="8" s="1"/>
  <c r="C23" i="8"/>
  <c r="C22" i="8" s="1"/>
  <c r="C20" i="8"/>
  <c r="C19" i="8" s="1"/>
  <c r="C17" i="8"/>
  <c r="C16" i="8" s="1"/>
  <c r="C14" i="8"/>
  <c r="C13" i="8" s="1"/>
  <c r="G23" i="8" l="1"/>
  <c r="G22" i="8" s="1"/>
  <c r="G20" i="8"/>
  <c r="G19" i="8" s="1"/>
  <c r="G17" i="8"/>
  <c r="G16" i="8" s="1"/>
  <c r="G14" i="8"/>
  <c r="G13" i="8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4" i="8"/>
  <c r="F13" i="8"/>
  <c r="E14" i="8"/>
  <c r="D16" i="8" l="1"/>
  <c r="D13" i="8"/>
  <c r="D9" i="8"/>
  <c r="C8" i="8"/>
  <c r="F38" i="8"/>
  <c r="F29" i="8"/>
  <c r="E29" i="8"/>
  <c r="G25" i="8"/>
  <c r="H25" i="8" s="1"/>
  <c r="G54" i="8"/>
  <c r="G9" i="8"/>
  <c r="F26" i="8"/>
  <c r="E26" i="8"/>
  <c r="H19" i="8"/>
  <c r="E13" i="8"/>
  <c r="F10" i="8"/>
  <c r="F9" i="8" s="1"/>
  <c r="E8" i="8"/>
  <c r="E10" i="8" s="1"/>
  <c r="E9" i="8" s="1"/>
  <c r="H39" i="8"/>
  <c r="H37" i="8"/>
  <c r="H27" i="8"/>
  <c r="H23" i="8"/>
  <c r="H21" i="8"/>
  <c r="H20" i="8"/>
  <c r="H18" i="8"/>
  <c r="H17" i="8"/>
  <c r="H15" i="8"/>
  <c r="H14" i="8"/>
  <c r="H12" i="8"/>
  <c r="C10" i="8" l="1"/>
  <c r="C9" i="8" s="1"/>
  <c r="H10" i="8"/>
  <c r="H29" i="8"/>
  <c r="E35" i="8"/>
  <c r="H13" i="8"/>
  <c r="F35" i="8"/>
  <c r="H8" i="8"/>
  <c r="H16" i="8"/>
  <c r="H22" i="8"/>
  <c r="H26" i="8"/>
  <c r="H9" i="8"/>
</calcChain>
</file>

<file path=xl/sharedStrings.xml><?xml version="1.0" encoding="utf-8"?>
<sst xmlns="http://schemas.openxmlformats.org/spreadsheetml/2006/main" count="175" uniqueCount="152">
  <si>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</si>
  <si>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</si>
  <si>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</si>
  <si>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</si>
  <si>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</si>
  <si>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</si>
  <si>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</si>
  <si>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</si>
  <si>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</si>
  <si>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</si>
  <si>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</si>
  <si>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</si>
  <si>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</si>
  <si>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</si>
  <si>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</si>
  <si>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</si>
  <si>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</si>
  <si>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</si>
  <si>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</si>
  <si>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</si>
  <si>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</si>
  <si>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</si>
  <si>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</si>
  <si>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</si>
  <si>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</si>
  <si>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</si>
  <si>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</si>
  <si>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</si>
  <si>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</si>
  <si>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</si>
  <si>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</si>
  <si>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</si>
  <si>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</si>
  <si>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</si>
  <si>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</si>
  <si>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</si>
  <si>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</si>
  <si>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</si>
  <si>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</si>
  <si>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</si>
  <si>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</si>
  <si>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</si>
  <si>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</si>
  <si>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</si>
  <si>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</si>
  <si>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</si>
  <si>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</si>
  <si>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</si>
  <si>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</si>
  <si>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</si>
  <si>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</si>
  <si>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</si>
  <si>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</si>
  <si>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</si>
  <si>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</si>
  <si>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</si>
  <si>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</si>
  <si>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</si>
  <si>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</si>
  <si>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</si>
  <si>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</si>
  <si>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</si>
  <si>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</si>
  <si>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</si>
  <si>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</si>
  <si>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</si>
  <si>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</si>
  <si>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</si>
  <si>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</si>
  <si>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</si>
  <si>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</si>
  <si>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</si>
  <si>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</si>
  <si>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</si>
  <si>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</si>
  <si>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</si>
  <si>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</si>
  <si>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</si>
  <si>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</si>
  <si>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</si>
  <si>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</si>
  <si>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</si>
  <si>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</si>
  <si>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</si>
  <si>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</si>
  <si>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</si>
  <si>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</si>
  <si>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</si>
  <si>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</si>
  <si>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</si>
  <si>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</si>
  <si>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</si>
  <si>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</si>
  <si>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</si>
  <si>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</si>
  <si>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луговая, 59</t>
  </si>
  <si>
    <t>№ 59 по ул. Луговой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</si>
  <si>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</si>
  <si>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</si>
  <si>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</si>
  <si>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</si>
  <si>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</si>
  <si>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</si>
  <si>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</si>
  <si>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</si>
  <si>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</si>
  <si>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</si>
  <si>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</si>
  <si>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</si>
  <si>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</si>
  <si>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</si>
  <si>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</si>
  <si>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</si>
  <si>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</si>
  <si>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</si>
  <si>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</si>
  <si>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</si>
  <si>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</si>
  <si>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</si>
  <si>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</si>
  <si>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</si>
  <si>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итого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</si>
  <si>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</si>
  <si>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</si>
  <si>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</si>
  <si>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</si>
  <si>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</si>
  <si>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</si>
  <si>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Предложение Управляющей компании - ремонт системы электроснабжения.</t>
  </si>
  <si>
    <t xml:space="preserve">                       Отчет ООО "Управляющей компании Ленинского района"  за 2019 г.</t>
  </si>
  <si>
    <t>3438,65 кв.м</t>
  </si>
  <si>
    <t>904,80 кв.м</t>
  </si>
  <si>
    <t>всего: 695,80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</si>
  <si>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</si>
  <si>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</si>
  <si>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</si>
  <si>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</si>
  <si>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</si>
  <si>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 в 2019г - нет</t>
  </si>
  <si>
    <t xml:space="preserve">План по статье "текущий ремонт" на 2020 год. </t>
  </si>
  <si>
    <t>Экономич. отдел - 220-50-87</t>
  </si>
  <si>
    <t>Прочие работы и услуги:</t>
  </si>
  <si>
    <t>2. Рекламные конструкции на общедомовом имуществе</t>
  </si>
  <si>
    <t>в т.ч. услуги по управлению, налоги,ДНР</t>
  </si>
  <si>
    <t>1. Текущий ремонт коммуникаций, проходящих через нежилые помещения</t>
  </si>
  <si>
    <t>134 чел</t>
  </si>
  <si>
    <t xml:space="preserve">             ООО "Управляющая компания Ленинского района"</t>
  </si>
  <si>
    <t>ООО " Восток-Мегаполис"</t>
  </si>
  <si>
    <t>Количество проживающих</t>
  </si>
  <si>
    <t>Договор Управления</t>
  </si>
  <si>
    <t xml:space="preserve">                                                      01 января 2008</t>
  </si>
  <si>
    <r>
      <t xml:space="preserve">ИСХ_№ </t>
    </r>
    <r>
      <rPr>
        <b/>
        <u/>
        <sz val="11"/>
        <color theme="1"/>
        <rFont val="Calibri"/>
        <family val="2"/>
        <charset val="204"/>
        <scheme val="minor"/>
      </rPr>
      <t xml:space="preserve">    161/01 от 03.02.2020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</si>
</sst>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Alignment="1"/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Font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7" xfId="2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15" fillId="0" borderId="2" xfId="0" applyFont="1" applyBorder="1" applyAlignment="1"/>
    <xf numFmtId="0" fontId="0" fillId="0" borderId="7" xfId="0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2" fontId="9" fillId="0" borderId="2" xfId="0" applyNumberFormat="1" applyFont="1" applyFill="1" applyBorder="1" applyAlignment="1"/>
    <xf numFmtId="2" fontId="0" fillId="0" borderId="7" xfId="0" applyNumberFormat="1" applyBorder="1" applyAlignment="1"/>
    <xf numFmtId="2" fontId="3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/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4" fillId="0" borderId="2" xfId="0" applyFont="1" applyBorder="1" applyAlignment="1">
      <alignment wrapText="1"/>
    </xf>
    <xf numFmtId="0" fontId="9" fillId="0" borderId="2" xfId="0" applyFont="1" applyFill="1" applyBorder="1" applyAlignment="1"/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12" fillId="0" borderId="0" xfId="0" applyFont="1" applyAlignment="1"/>
    <xf numFmtId="0" fontId="3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10" zoomScaleNormal="110" workbookViewId="0">
      <selection activeCell="E12" sqref="E1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129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10</v>
      </c>
      <c r="C3" s="22" t="s">
        <v>96</v>
      </c>
    </row>
    <row r="4" spans="1:4" s="167" customFormat="1" ht="14.25" customHeight="1" x14ac:dyDescent="0.25">
      <c r="A4" s="4" t="s">
        <v>151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50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146</v>
      </c>
      <c r="D8" s="109"/>
    </row>
    <row r="9" spans="1:4" s="3" customFormat="1" ht="12" customHeight="1" x14ac:dyDescent="0.25">
      <c r="A9" s="12" t="s">
        <v>1</v>
      </c>
      <c r="B9" s="13" t="s">
        <v>11</v>
      </c>
      <c r="C9" s="110" t="s">
        <v>12</v>
      </c>
      <c r="D9" s="111"/>
    </row>
    <row r="10" spans="1:4" s="3" customFormat="1" ht="24" customHeight="1" x14ac:dyDescent="0.25">
      <c r="A10" s="12" t="s">
        <v>2</v>
      </c>
      <c r="B10" s="14" t="s">
        <v>13</v>
      </c>
      <c r="C10" s="112" t="s">
        <v>87</v>
      </c>
      <c r="D10" s="113"/>
    </row>
    <row r="11" spans="1:4" s="3" customFormat="1" ht="15" customHeight="1" x14ac:dyDescent="0.25">
      <c r="A11" s="12" t="s">
        <v>3</v>
      </c>
      <c r="B11" s="13" t="s">
        <v>14</v>
      </c>
      <c r="C11" s="110" t="s">
        <v>15</v>
      </c>
      <c r="D11" s="111"/>
    </row>
    <row r="12" spans="1:4" s="3" customFormat="1" ht="15" customHeight="1" x14ac:dyDescent="0.25">
      <c r="A12" s="57" t="s">
        <v>4</v>
      </c>
      <c r="B12" s="58" t="s">
        <v>97</v>
      </c>
      <c r="C12" s="108" t="s">
        <v>98</v>
      </c>
      <c r="D12" s="108" t="s">
        <v>99</v>
      </c>
    </row>
    <row r="13" spans="1:4" s="3" customFormat="1" ht="15" customHeight="1" x14ac:dyDescent="0.25">
      <c r="A13" s="59"/>
      <c r="B13" s="60"/>
      <c r="C13" s="108" t="s">
        <v>100</v>
      </c>
      <c r="D13" s="108" t="s">
        <v>101</v>
      </c>
    </row>
    <row r="14" spans="1:4" s="3" customFormat="1" ht="15" customHeight="1" x14ac:dyDescent="0.25">
      <c r="A14" s="59"/>
      <c r="B14" s="60"/>
      <c r="C14" s="108" t="s">
        <v>102</v>
      </c>
      <c r="D14" s="108" t="s">
        <v>103</v>
      </c>
    </row>
    <row r="15" spans="1:4" s="3" customFormat="1" ht="15" customHeight="1" x14ac:dyDescent="0.25">
      <c r="A15" s="59"/>
      <c r="B15" s="60"/>
      <c r="C15" s="108" t="s">
        <v>104</v>
      </c>
      <c r="D15" s="108" t="s">
        <v>106</v>
      </c>
    </row>
    <row r="16" spans="1:4" s="3" customFormat="1" ht="15" customHeight="1" x14ac:dyDescent="0.25">
      <c r="A16" s="59"/>
      <c r="B16" s="60"/>
      <c r="C16" s="108" t="s">
        <v>105</v>
      </c>
      <c r="D16" s="108" t="s">
        <v>99</v>
      </c>
    </row>
    <row r="17" spans="1:5" s="3" customFormat="1" ht="15" customHeight="1" x14ac:dyDescent="0.25">
      <c r="A17" s="59"/>
      <c r="B17" s="60"/>
      <c r="C17" s="108" t="s">
        <v>107</v>
      </c>
      <c r="D17" s="108" t="s">
        <v>108</v>
      </c>
    </row>
    <row r="18" spans="1:5" s="3" customFormat="1" ht="15" customHeight="1" x14ac:dyDescent="0.25">
      <c r="A18" s="61"/>
      <c r="B18" s="62"/>
      <c r="C18" s="108" t="s">
        <v>109</v>
      </c>
      <c r="D18" s="108" t="s">
        <v>110</v>
      </c>
    </row>
    <row r="19" spans="1:5" s="3" customFormat="1" ht="14.25" customHeight="1" x14ac:dyDescent="0.25">
      <c r="A19" s="12" t="s">
        <v>5</v>
      </c>
      <c r="B19" s="13" t="s">
        <v>16</v>
      </c>
      <c r="C19" s="114" t="s">
        <v>92</v>
      </c>
      <c r="D19" s="115"/>
    </row>
    <row r="20" spans="1:5" s="3" customFormat="1" ht="23.25" x14ac:dyDescent="0.25">
      <c r="A20" s="12" t="s">
        <v>6</v>
      </c>
      <c r="B20" s="14" t="s">
        <v>17</v>
      </c>
      <c r="C20" s="116" t="s">
        <v>54</v>
      </c>
      <c r="D20" s="117"/>
    </row>
    <row r="21" spans="1:5" s="3" customFormat="1" ht="16.5" customHeight="1" x14ac:dyDescent="0.25">
      <c r="A21" s="12" t="s">
        <v>7</v>
      </c>
      <c r="B21" s="13" t="s">
        <v>18</v>
      </c>
      <c r="C21" s="112" t="s">
        <v>19</v>
      </c>
      <c r="D21" s="113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21" t="s">
        <v>26</v>
      </c>
      <c r="B26" s="122"/>
      <c r="C26" s="122"/>
      <c r="D26" s="123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88</v>
      </c>
      <c r="C28" s="6" t="s">
        <v>24</v>
      </c>
      <c r="D28" s="6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7">
        <v>1</v>
      </c>
      <c r="B30" s="6" t="s">
        <v>89</v>
      </c>
      <c r="C30" s="6" t="s">
        <v>90</v>
      </c>
      <c r="D30" s="6" t="s">
        <v>91</v>
      </c>
      <c r="E30" t="s">
        <v>86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147</v>
      </c>
      <c r="C33" s="6" t="s">
        <v>113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124">
        <v>1966</v>
      </c>
      <c r="D40" s="125"/>
    </row>
    <row r="41" spans="1:4" x14ac:dyDescent="0.25">
      <c r="A41" s="7">
        <v>2</v>
      </c>
      <c r="B41" s="6" t="s">
        <v>36</v>
      </c>
      <c r="C41" s="118" t="s">
        <v>93</v>
      </c>
      <c r="D41" s="118"/>
    </row>
    <row r="42" spans="1:4" ht="15" customHeight="1" x14ac:dyDescent="0.25">
      <c r="A42" s="7">
        <v>3</v>
      </c>
      <c r="B42" s="6" t="s">
        <v>37</v>
      </c>
      <c r="C42" s="118" t="s">
        <v>94</v>
      </c>
      <c r="D42" s="118"/>
    </row>
    <row r="43" spans="1:4" x14ac:dyDescent="0.25">
      <c r="A43" s="107">
        <v>4</v>
      </c>
      <c r="B43" s="6" t="s">
        <v>35</v>
      </c>
      <c r="C43" s="118" t="s">
        <v>55</v>
      </c>
      <c r="D43" s="118"/>
    </row>
    <row r="44" spans="1:4" x14ac:dyDescent="0.25">
      <c r="A44" s="107">
        <v>5</v>
      </c>
      <c r="B44" s="6" t="s">
        <v>38</v>
      </c>
      <c r="C44" s="118" t="s">
        <v>55</v>
      </c>
      <c r="D44" s="118"/>
    </row>
    <row r="45" spans="1:4" x14ac:dyDescent="0.25">
      <c r="A45" s="107">
        <v>6</v>
      </c>
      <c r="B45" s="6" t="s">
        <v>39</v>
      </c>
      <c r="C45" s="124" t="s">
        <v>130</v>
      </c>
      <c r="D45" s="125"/>
    </row>
    <row r="46" spans="1:4" ht="15" customHeight="1" x14ac:dyDescent="0.25">
      <c r="A46" s="107">
        <v>7</v>
      </c>
      <c r="B46" s="6" t="s">
        <v>40</v>
      </c>
      <c r="C46" s="124" t="s">
        <v>131</v>
      </c>
      <c r="D46" s="125"/>
    </row>
    <row r="47" spans="1:4" x14ac:dyDescent="0.25">
      <c r="A47" s="107">
        <v>8</v>
      </c>
      <c r="B47" s="6" t="s">
        <v>41</v>
      </c>
      <c r="C47" s="124" t="s">
        <v>132</v>
      </c>
      <c r="D47" s="125"/>
    </row>
    <row r="48" spans="1:4" x14ac:dyDescent="0.25">
      <c r="A48" s="107">
        <v>9</v>
      </c>
      <c r="B48" s="6" t="s">
        <v>148</v>
      </c>
      <c r="C48" s="124" t="s">
        <v>145</v>
      </c>
      <c r="D48" s="125"/>
    </row>
    <row r="49" spans="1:4" x14ac:dyDescent="0.25">
      <c r="A49" s="107">
        <v>10</v>
      </c>
      <c r="B49" s="6" t="s">
        <v>149</v>
      </c>
      <c r="C49" s="119" t="s">
        <v>150</v>
      </c>
      <c r="D49" s="120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3:D43"/>
    <mergeCell ref="C49:D49"/>
    <mergeCell ref="C21:D21"/>
    <mergeCell ref="A26:D26"/>
    <mergeCell ref="C40:D40"/>
    <mergeCell ref="C41:D41"/>
    <mergeCell ref="C42:D42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zoomScale="120" zoomScaleNormal="120" workbookViewId="0">
      <selection sqref="A1:H79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93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42578125" customWidth="1"/>
  </cols>
  <sheetData>
    <row r="1" spans="1:8" x14ac:dyDescent="0.25">
      <c r="A1" s="4" t="s">
        <v>117</v>
      </c>
      <c r="B1"/>
      <c r="C1" s="87"/>
      <c r="D1" s="39"/>
    </row>
    <row r="2" spans="1:8" ht="13.5" customHeight="1" x14ac:dyDescent="0.25">
      <c r="A2" s="4" t="s">
        <v>133</v>
      </c>
      <c r="B2"/>
      <c r="C2" s="87"/>
      <c r="D2" s="39"/>
    </row>
    <row r="3" spans="1:8" ht="56.25" customHeight="1" x14ac:dyDescent="0.25">
      <c r="A3" s="70" t="s">
        <v>61</v>
      </c>
      <c r="B3" s="71"/>
      <c r="C3" s="88" t="s">
        <v>62</v>
      </c>
      <c r="D3" s="30" t="s">
        <v>63</v>
      </c>
      <c r="E3" s="30" t="s">
        <v>64</v>
      </c>
      <c r="F3" s="30" t="s">
        <v>65</v>
      </c>
      <c r="G3" s="40" t="s">
        <v>66</v>
      </c>
      <c r="H3" s="30" t="s">
        <v>67</v>
      </c>
    </row>
    <row r="4" spans="1:8" ht="24" customHeight="1" x14ac:dyDescent="0.25">
      <c r="A4" s="126" t="s">
        <v>134</v>
      </c>
      <c r="B4" s="127"/>
      <c r="C4" s="88"/>
      <c r="D4" s="30">
        <v>210.36</v>
      </c>
      <c r="E4" s="30"/>
      <c r="F4" s="30"/>
      <c r="G4" s="40"/>
      <c r="H4" s="30"/>
    </row>
    <row r="5" spans="1:8" ht="15" customHeight="1" x14ac:dyDescent="0.25">
      <c r="A5" s="70" t="s">
        <v>118</v>
      </c>
      <c r="B5" s="71"/>
      <c r="C5" s="88"/>
      <c r="D5" s="30">
        <v>478.05</v>
      </c>
      <c r="E5" s="30"/>
      <c r="F5" s="30"/>
      <c r="G5" s="40"/>
      <c r="H5" s="30"/>
    </row>
    <row r="6" spans="1:8" ht="12.75" customHeight="1" x14ac:dyDescent="0.25">
      <c r="A6" s="70" t="s">
        <v>119</v>
      </c>
      <c r="B6" s="71"/>
      <c r="C6" s="88"/>
      <c r="D6" s="30">
        <v>-267.69</v>
      </c>
      <c r="E6" s="30"/>
      <c r="F6" s="30"/>
      <c r="G6" s="40"/>
      <c r="H6" s="30"/>
    </row>
    <row r="7" spans="1:8" ht="18" customHeight="1" x14ac:dyDescent="0.25">
      <c r="A7" s="136" t="s">
        <v>135</v>
      </c>
      <c r="B7" s="137"/>
      <c r="C7" s="137"/>
      <c r="D7" s="137"/>
      <c r="E7" s="137"/>
      <c r="F7" s="137"/>
      <c r="G7" s="137"/>
      <c r="H7" s="138"/>
    </row>
    <row r="8" spans="1:8" ht="17.25" customHeight="1" x14ac:dyDescent="0.25">
      <c r="A8" s="128" t="s">
        <v>68</v>
      </c>
      <c r="B8" s="129"/>
      <c r="C8" s="89">
        <f>C12+C15+C18+C21</f>
        <v>16.100000000000001</v>
      </c>
      <c r="D8" s="83">
        <v>-247.38</v>
      </c>
      <c r="E8" s="100">
        <f>E12+E15+E18+E21</f>
        <v>656.35</v>
      </c>
      <c r="F8" s="100">
        <f>F12+F15+F18+F21</f>
        <v>636.65</v>
      </c>
      <c r="G8" s="100">
        <f>G12+G15+G18+G21</f>
        <v>636.65</v>
      </c>
      <c r="H8" s="83">
        <f>F8-E8+D8</f>
        <v>-267.08000000000004</v>
      </c>
    </row>
    <row r="9" spans="1:8" x14ac:dyDescent="0.25">
      <c r="A9" s="101" t="s">
        <v>69</v>
      </c>
      <c r="B9" s="102"/>
      <c r="C9" s="83">
        <f>C8-C10</f>
        <v>14.490000000000002</v>
      </c>
      <c r="D9" s="83">
        <f>D8-D10</f>
        <v>-222.62</v>
      </c>
      <c r="E9" s="83">
        <f>E8-E10</f>
        <v>590.71500000000003</v>
      </c>
      <c r="F9" s="83">
        <f>F8-F10</f>
        <v>572.98500000000001</v>
      </c>
      <c r="G9" s="83">
        <f>G8-G10</f>
        <v>572.98500000000001</v>
      </c>
      <c r="H9" s="83">
        <f t="shared" ref="H9:H10" si="0">F9-E9+D9</f>
        <v>-240.35000000000002</v>
      </c>
    </row>
    <row r="10" spans="1:8" x14ac:dyDescent="0.25">
      <c r="A10" s="130" t="s">
        <v>70</v>
      </c>
      <c r="B10" s="131"/>
      <c r="C10" s="83">
        <f>C8*10%</f>
        <v>1.6100000000000003</v>
      </c>
      <c r="D10" s="83">
        <v>-24.76</v>
      </c>
      <c r="E10" s="83">
        <f>E8*10%</f>
        <v>65.635000000000005</v>
      </c>
      <c r="F10" s="83">
        <f>F8*10%</f>
        <v>63.664999999999999</v>
      </c>
      <c r="G10" s="83">
        <f>G8*10%</f>
        <v>63.664999999999999</v>
      </c>
      <c r="H10" s="83">
        <f t="shared" si="0"/>
        <v>-26.730000000000008</v>
      </c>
    </row>
    <row r="11" spans="1:8" ht="12.75" customHeight="1" x14ac:dyDescent="0.25">
      <c r="A11" s="132" t="s">
        <v>71</v>
      </c>
      <c r="B11" s="133"/>
      <c r="C11" s="133"/>
      <c r="D11" s="133"/>
      <c r="E11" s="133"/>
      <c r="F11" s="133"/>
      <c r="G11" s="133"/>
      <c r="H11" s="129"/>
    </row>
    <row r="12" spans="1:8" x14ac:dyDescent="0.25">
      <c r="A12" s="134" t="s">
        <v>51</v>
      </c>
      <c r="B12" s="135"/>
      <c r="C12" s="89">
        <v>5.75</v>
      </c>
      <c r="D12" s="100">
        <v>-83.86</v>
      </c>
      <c r="E12" s="100">
        <v>234.4</v>
      </c>
      <c r="F12" s="100">
        <v>227.84</v>
      </c>
      <c r="G12" s="100">
        <f>F12</f>
        <v>227.84</v>
      </c>
      <c r="H12" s="83">
        <f t="shared" ref="H12:H23" si="1">F12-E12+D12</f>
        <v>-90.42</v>
      </c>
    </row>
    <row r="13" spans="1:8" x14ac:dyDescent="0.25">
      <c r="A13" s="101" t="s">
        <v>69</v>
      </c>
      <c r="B13" s="102"/>
      <c r="C13" s="83">
        <f>C12-C14</f>
        <v>5.1749999999999998</v>
      </c>
      <c r="D13" s="83">
        <f>D12-D14</f>
        <v>-75.489999999999995</v>
      </c>
      <c r="E13" s="83">
        <f>E12-E14</f>
        <v>210.96</v>
      </c>
      <c r="F13" s="83">
        <f>F12-F14</f>
        <v>205.05600000000001</v>
      </c>
      <c r="G13" s="83">
        <f>G12-G14</f>
        <v>205.05600000000001</v>
      </c>
      <c r="H13" s="83">
        <f t="shared" si="1"/>
        <v>-81.393999999999991</v>
      </c>
    </row>
    <row r="14" spans="1:8" x14ac:dyDescent="0.25">
      <c r="A14" s="130" t="s">
        <v>70</v>
      </c>
      <c r="B14" s="131"/>
      <c r="C14" s="83">
        <f>C12*10%</f>
        <v>0.57500000000000007</v>
      </c>
      <c r="D14" s="83">
        <v>-8.3699999999999992</v>
      </c>
      <c r="E14" s="83">
        <f>E12*10%</f>
        <v>23.44</v>
      </c>
      <c r="F14" s="83">
        <f>F12*10%</f>
        <v>22.784000000000002</v>
      </c>
      <c r="G14" s="83">
        <f>G12*10%</f>
        <v>22.784000000000002</v>
      </c>
      <c r="H14" s="83">
        <f t="shared" si="1"/>
        <v>-9.025999999999998</v>
      </c>
    </row>
    <row r="15" spans="1:8" ht="23.25" customHeight="1" x14ac:dyDescent="0.25">
      <c r="A15" s="134" t="s">
        <v>44</v>
      </c>
      <c r="B15" s="135"/>
      <c r="C15" s="89">
        <v>3.51</v>
      </c>
      <c r="D15" s="100">
        <v>-59.48</v>
      </c>
      <c r="E15" s="100">
        <v>143.09</v>
      </c>
      <c r="F15" s="100">
        <v>142.07</v>
      </c>
      <c r="G15" s="100">
        <f>F15</f>
        <v>142.07</v>
      </c>
      <c r="H15" s="83">
        <f t="shared" si="1"/>
        <v>-60.500000000000007</v>
      </c>
    </row>
    <row r="16" spans="1:8" x14ac:dyDescent="0.25">
      <c r="A16" s="101" t="s">
        <v>69</v>
      </c>
      <c r="B16" s="102"/>
      <c r="C16" s="83">
        <f>C15-C17</f>
        <v>3.1589999999999998</v>
      </c>
      <c r="D16" s="83">
        <f>D15-D17</f>
        <v>-53.54</v>
      </c>
      <c r="E16" s="83">
        <f>E15-E17</f>
        <v>128.78100000000001</v>
      </c>
      <c r="F16" s="83">
        <f>F15-F17</f>
        <v>127.863</v>
      </c>
      <c r="G16" s="83">
        <f>G15-G17</f>
        <v>127.863</v>
      </c>
      <c r="H16" s="83">
        <f t="shared" si="1"/>
        <v>-54.458000000000006</v>
      </c>
    </row>
    <row r="17" spans="1:8" ht="15" customHeight="1" x14ac:dyDescent="0.25">
      <c r="A17" s="139" t="s">
        <v>70</v>
      </c>
      <c r="B17" s="140"/>
      <c r="C17" s="83">
        <f>C15*10%</f>
        <v>0.35099999999999998</v>
      </c>
      <c r="D17" s="7">
        <v>-5.94</v>
      </c>
      <c r="E17" s="83">
        <f>E15*10%</f>
        <v>14.309000000000001</v>
      </c>
      <c r="F17" s="83">
        <f>F15*10%</f>
        <v>14.207000000000001</v>
      </c>
      <c r="G17" s="83">
        <f>G15*10%</f>
        <v>14.207000000000001</v>
      </c>
      <c r="H17" s="83">
        <f t="shared" si="1"/>
        <v>-6.0420000000000007</v>
      </c>
    </row>
    <row r="18" spans="1:8" ht="15.75" customHeight="1" x14ac:dyDescent="0.25">
      <c r="A18" s="141" t="s">
        <v>52</v>
      </c>
      <c r="B18" s="142"/>
      <c r="C18" s="88">
        <v>2.41</v>
      </c>
      <c r="D18" s="31">
        <v>-40.96</v>
      </c>
      <c r="E18" s="31">
        <v>98.25</v>
      </c>
      <c r="F18" s="31">
        <v>95.51</v>
      </c>
      <c r="G18" s="31">
        <f>F18</f>
        <v>95.51</v>
      </c>
      <c r="H18" s="83">
        <f t="shared" si="1"/>
        <v>-43.699999999999996</v>
      </c>
    </row>
    <row r="19" spans="1:8" ht="13.5" customHeight="1" x14ac:dyDescent="0.25">
      <c r="A19" s="41" t="s">
        <v>69</v>
      </c>
      <c r="B19" s="42"/>
      <c r="C19" s="83">
        <f>C18-C20</f>
        <v>2.169</v>
      </c>
      <c r="D19" s="7">
        <f>D18-D20</f>
        <v>-36.870000000000005</v>
      </c>
      <c r="E19" s="83">
        <f>E18-E20</f>
        <v>88.424999999999997</v>
      </c>
      <c r="F19" s="83">
        <f>F18-F20</f>
        <v>85.959000000000003</v>
      </c>
      <c r="G19" s="83">
        <f>G18-G20</f>
        <v>85.959000000000003</v>
      </c>
      <c r="H19" s="83">
        <f t="shared" si="1"/>
        <v>-39.335999999999999</v>
      </c>
    </row>
    <row r="20" spans="1:8" ht="12.75" customHeight="1" x14ac:dyDescent="0.25">
      <c r="A20" s="139" t="s">
        <v>70</v>
      </c>
      <c r="B20" s="140"/>
      <c r="C20" s="83">
        <f>C18*10%</f>
        <v>0.24100000000000002</v>
      </c>
      <c r="D20" s="7">
        <v>-4.09</v>
      </c>
      <c r="E20" s="83">
        <f>E18*10%</f>
        <v>9.8250000000000011</v>
      </c>
      <c r="F20" s="83">
        <f>F18*10%</f>
        <v>9.5510000000000002</v>
      </c>
      <c r="G20" s="83">
        <f>G18*10%</f>
        <v>9.5510000000000002</v>
      </c>
      <c r="H20" s="83">
        <f t="shared" si="1"/>
        <v>-4.3640000000000008</v>
      </c>
    </row>
    <row r="21" spans="1:8" ht="14.25" customHeight="1" x14ac:dyDescent="0.25">
      <c r="A21" s="10" t="s">
        <v>111</v>
      </c>
      <c r="B21" s="43"/>
      <c r="C21" s="84">
        <v>4.43</v>
      </c>
      <c r="D21" s="7">
        <v>-63.08</v>
      </c>
      <c r="E21" s="7">
        <v>180.61</v>
      </c>
      <c r="F21" s="7">
        <v>171.23</v>
      </c>
      <c r="G21" s="7">
        <f>F21</f>
        <v>171.23</v>
      </c>
      <c r="H21" s="83">
        <f t="shared" si="1"/>
        <v>-72.460000000000022</v>
      </c>
    </row>
    <row r="22" spans="1:8" ht="14.25" customHeight="1" x14ac:dyDescent="0.25">
      <c r="A22" s="41" t="s">
        <v>69</v>
      </c>
      <c r="B22" s="42"/>
      <c r="C22" s="83">
        <f>C21-C23</f>
        <v>3.9869999999999997</v>
      </c>
      <c r="D22" s="7">
        <f>D21-D23</f>
        <v>-56.78</v>
      </c>
      <c r="E22" s="83">
        <f>E21-E23</f>
        <v>162.54900000000001</v>
      </c>
      <c r="F22" s="83">
        <f>F21-F23</f>
        <v>154.107</v>
      </c>
      <c r="G22" s="83">
        <f>G21-G23</f>
        <v>154.107</v>
      </c>
      <c r="H22" s="83">
        <f t="shared" si="1"/>
        <v>-65.222000000000008</v>
      </c>
    </row>
    <row r="23" spans="1:8" x14ac:dyDescent="0.25">
      <c r="A23" s="139" t="s">
        <v>70</v>
      </c>
      <c r="B23" s="140"/>
      <c r="C23" s="83">
        <f>C21*10%</f>
        <v>0.443</v>
      </c>
      <c r="D23" s="83">
        <v>-6.3</v>
      </c>
      <c r="E23" s="83">
        <f>E21*10%</f>
        <v>18.061000000000003</v>
      </c>
      <c r="F23" s="83">
        <f>F21*10%</f>
        <v>17.123000000000001</v>
      </c>
      <c r="G23" s="83">
        <f>G21*10%</f>
        <v>17.123000000000001</v>
      </c>
      <c r="H23" s="83">
        <f t="shared" si="1"/>
        <v>-7.2380000000000022</v>
      </c>
    </row>
    <row r="24" spans="1:8" ht="9.75" customHeight="1" x14ac:dyDescent="0.25">
      <c r="A24" s="55"/>
      <c r="B24" s="56"/>
      <c r="C24" s="83"/>
      <c r="D24" s="7"/>
      <c r="E24" s="7"/>
      <c r="F24" s="7"/>
      <c r="G24" s="53"/>
      <c r="H24" s="83"/>
    </row>
    <row r="25" spans="1:8" ht="17.25" customHeight="1" x14ac:dyDescent="0.25">
      <c r="A25" s="148" t="s">
        <v>45</v>
      </c>
      <c r="B25" s="120"/>
      <c r="C25" s="84">
        <v>5.38</v>
      </c>
      <c r="D25" s="33">
        <v>255.74</v>
      </c>
      <c r="E25" s="33">
        <v>219.33</v>
      </c>
      <c r="F25" s="84">
        <v>213.2</v>
      </c>
      <c r="G25" s="103">
        <f>G26+G27</f>
        <v>21.32</v>
      </c>
      <c r="H25" s="84">
        <f>F25-E25+D25+F25-G25</f>
        <v>441.48999999999995</v>
      </c>
    </row>
    <row r="26" spans="1:8" ht="13.5" customHeight="1" x14ac:dyDescent="0.25">
      <c r="A26" s="41" t="s">
        <v>72</v>
      </c>
      <c r="B26" s="42"/>
      <c r="C26" s="83">
        <f>C25-C27</f>
        <v>4.8419999999999996</v>
      </c>
      <c r="D26" s="83">
        <v>260.94</v>
      </c>
      <c r="E26" s="83">
        <f>E25-E27</f>
        <v>197.39700000000002</v>
      </c>
      <c r="F26" s="83">
        <f>F25-F27</f>
        <v>191.88</v>
      </c>
      <c r="G26" s="54">
        <v>0</v>
      </c>
      <c r="H26" s="84">
        <f>F26-E26+D26+F26-G26</f>
        <v>447.303</v>
      </c>
    </row>
    <row r="27" spans="1:8" ht="12.75" customHeight="1" x14ac:dyDescent="0.25">
      <c r="A27" s="139" t="s">
        <v>70</v>
      </c>
      <c r="B27" s="140"/>
      <c r="C27" s="83">
        <f>C25*10%</f>
        <v>0.53800000000000003</v>
      </c>
      <c r="D27" s="83">
        <v>-5.2</v>
      </c>
      <c r="E27" s="83">
        <f>E25*10%</f>
        <v>21.933000000000003</v>
      </c>
      <c r="F27" s="83">
        <f>F25*10%</f>
        <v>21.32</v>
      </c>
      <c r="G27" s="83">
        <f>F27</f>
        <v>21.32</v>
      </c>
      <c r="H27" s="84">
        <f>F27-E27+D27+F27-G27</f>
        <v>-5.8130000000000024</v>
      </c>
    </row>
    <row r="28" spans="1:8" ht="12.75" customHeight="1" x14ac:dyDescent="0.25">
      <c r="A28" s="80"/>
      <c r="B28" s="81"/>
      <c r="C28" s="83"/>
      <c r="D28" s="7"/>
      <c r="E28" s="7"/>
      <c r="F28" s="7"/>
      <c r="G28" s="7"/>
      <c r="H28" s="33"/>
    </row>
    <row r="29" spans="1:8" ht="12.75" customHeight="1" x14ac:dyDescent="0.25">
      <c r="A29" s="158" t="s">
        <v>122</v>
      </c>
      <c r="B29" s="159"/>
      <c r="C29" s="83"/>
      <c r="D29" s="33">
        <v>-13.61</v>
      </c>
      <c r="E29" s="33">
        <f>E31+E32+E33+E34</f>
        <v>42.789999999999992</v>
      </c>
      <c r="F29" s="33">
        <f>F31+F32+F33+F34</f>
        <v>41.32</v>
      </c>
      <c r="G29" s="33">
        <f>G31+G32+G33+G34</f>
        <v>41.32</v>
      </c>
      <c r="H29" s="33">
        <f>F29-E29+D29+F29-G29</f>
        <v>-15.079999999999991</v>
      </c>
    </row>
    <row r="30" spans="1:8" ht="12.75" customHeight="1" x14ac:dyDescent="0.25">
      <c r="A30" s="41" t="s">
        <v>123</v>
      </c>
      <c r="B30" s="79"/>
      <c r="C30" s="83"/>
      <c r="D30" s="7"/>
      <c r="E30" s="7"/>
      <c r="F30" s="7"/>
      <c r="G30" s="7"/>
      <c r="H30" s="33"/>
    </row>
    <row r="31" spans="1:8" ht="12.75" customHeight="1" x14ac:dyDescent="0.25">
      <c r="A31" s="165" t="s">
        <v>124</v>
      </c>
      <c r="B31" s="166"/>
      <c r="C31" s="83"/>
      <c r="D31" s="7">
        <v>-0.97</v>
      </c>
      <c r="E31" s="7">
        <v>4.22</v>
      </c>
      <c r="F31" s="7">
        <v>3.99</v>
      </c>
      <c r="G31" s="7">
        <f>F31</f>
        <v>3.99</v>
      </c>
      <c r="H31" s="84">
        <f>F31-E31+D31+F31-G31</f>
        <v>-1.1999999999999993</v>
      </c>
    </row>
    <row r="32" spans="1:8" ht="12.75" customHeight="1" x14ac:dyDescent="0.25">
      <c r="A32" s="165" t="s">
        <v>126</v>
      </c>
      <c r="B32" s="166"/>
      <c r="C32" s="83"/>
      <c r="D32" s="7">
        <v>-4.9400000000000004</v>
      </c>
      <c r="E32" s="7">
        <v>15.41</v>
      </c>
      <c r="F32" s="7">
        <v>14.85</v>
      </c>
      <c r="G32" s="7">
        <f t="shared" ref="G32:G34" si="2">F32</f>
        <v>14.85</v>
      </c>
      <c r="H32" s="84">
        <f t="shared" ref="H32:H34" si="3">F32-E32+D32+F32-G32</f>
        <v>-5.5000000000000018</v>
      </c>
    </row>
    <row r="33" spans="1:9" ht="12.75" customHeight="1" x14ac:dyDescent="0.25">
      <c r="A33" s="165" t="s">
        <v>127</v>
      </c>
      <c r="B33" s="166"/>
      <c r="C33" s="83"/>
      <c r="D33" s="7">
        <v>-6.92</v>
      </c>
      <c r="E33" s="7">
        <v>18.89</v>
      </c>
      <c r="F33" s="7">
        <v>18.489999999999998</v>
      </c>
      <c r="G33" s="7">
        <f t="shared" si="2"/>
        <v>18.489999999999998</v>
      </c>
      <c r="H33" s="84">
        <f t="shared" si="3"/>
        <v>-7.3200000000000021</v>
      </c>
    </row>
    <row r="34" spans="1:9" ht="12.75" customHeight="1" x14ac:dyDescent="0.25">
      <c r="A34" s="165" t="s">
        <v>125</v>
      </c>
      <c r="B34" s="166"/>
      <c r="C34" s="83"/>
      <c r="D34" s="7">
        <v>-0.78</v>
      </c>
      <c r="E34" s="7">
        <v>4.2699999999999996</v>
      </c>
      <c r="F34" s="7">
        <v>3.99</v>
      </c>
      <c r="G34" s="7">
        <f t="shared" si="2"/>
        <v>3.99</v>
      </c>
      <c r="H34" s="84">
        <f t="shared" si="3"/>
        <v>-1.0599999999999996</v>
      </c>
    </row>
    <row r="35" spans="1:9" ht="18" customHeight="1" x14ac:dyDescent="0.25">
      <c r="A35" s="158" t="s">
        <v>114</v>
      </c>
      <c r="B35" s="159"/>
      <c r="C35" s="83"/>
      <c r="D35" s="7"/>
      <c r="E35" s="33">
        <f>E8+E25+E29</f>
        <v>918.47</v>
      </c>
      <c r="F35" s="33">
        <f t="shared" ref="F35" si="4">F8+F25+F29</f>
        <v>891.17</v>
      </c>
      <c r="G35" s="84">
        <f>G8+G25+G29</f>
        <v>699.29000000000008</v>
      </c>
      <c r="H35" s="7"/>
    </row>
    <row r="36" spans="1:9" ht="17.25" customHeight="1" x14ac:dyDescent="0.25">
      <c r="A36" s="158" t="s">
        <v>141</v>
      </c>
      <c r="B36" s="159"/>
      <c r="C36" s="83"/>
      <c r="D36" s="7"/>
      <c r="E36" s="7"/>
      <c r="F36" s="7"/>
      <c r="G36" s="68"/>
      <c r="H36" s="7"/>
    </row>
    <row r="37" spans="1:9" ht="27" customHeight="1" x14ac:dyDescent="0.25">
      <c r="A37" s="149" t="s">
        <v>144</v>
      </c>
      <c r="B37" s="150"/>
      <c r="C37" s="99"/>
      <c r="D37" s="86">
        <v>215.61</v>
      </c>
      <c r="E37" s="86">
        <v>58.41</v>
      </c>
      <c r="F37" s="86">
        <v>53.38</v>
      </c>
      <c r="G37" s="106">
        <f>G39+G38</f>
        <v>9.07</v>
      </c>
      <c r="H37" s="85">
        <f>F37-E37+D37+F37-G37</f>
        <v>254.89000000000004</v>
      </c>
    </row>
    <row r="38" spans="1:9" ht="13.5" customHeight="1" x14ac:dyDescent="0.25">
      <c r="A38" s="149" t="s">
        <v>72</v>
      </c>
      <c r="B38" s="160"/>
      <c r="C38" s="99"/>
      <c r="D38" s="86">
        <v>217.11</v>
      </c>
      <c r="E38" s="99">
        <f>E37-E39</f>
        <v>48.48</v>
      </c>
      <c r="F38" s="99">
        <f>F37-F39</f>
        <v>44.31</v>
      </c>
      <c r="G38" s="86">
        <v>0</v>
      </c>
      <c r="H38" s="104">
        <f>F38-E38+D38+F38</f>
        <v>257.25</v>
      </c>
    </row>
    <row r="39" spans="1:9" ht="13.5" customHeight="1" x14ac:dyDescent="0.25">
      <c r="A39" s="153" t="s">
        <v>53</v>
      </c>
      <c r="B39" s="154"/>
      <c r="C39" s="99"/>
      <c r="D39" s="86">
        <v>-1.5</v>
      </c>
      <c r="E39" s="99">
        <v>9.93</v>
      </c>
      <c r="F39" s="99">
        <v>9.07</v>
      </c>
      <c r="G39" s="106">
        <f>F39</f>
        <v>9.07</v>
      </c>
      <c r="H39" s="85">
        <f>F39-E39+D39+F39-G39</f>
        <v>-2.3599999999999994</v>
      </c>
    </row>
    <row r="40" spans="1:9" ht="25.9" customHeight="1" x14ac:dyDescent="0.25">
      <c r="A40" s="149" t="s">
        <v>142</v>
      </c>
      <c r="B40" s="150"/>
      <c r="C40" s="99"/>
      <c r="D40" s="104">
        <v>0</v>
      </c>
      <c r="E40" s="104">
        <v>17.23</v>
      </c>
      <c r="F40" s="104">
        <v>17.23</v>
      </c>
      <c r="G40" s="105">
        <f>G41</f>
        <v>8.1</v>
      </c>
      <c r="H40" s="104">
        <f>F40-E40+D40+F40-G40</f>
        <v>9.1300000000000008</v>
      </c>
    </row>
    <row r="41" spans="1:9" ht="19.899999999999999" customHeight="1" x14ac:dyDescent="0.25">
      <c r="A41" s="153" t="s">
        <v>143</v>
      </c>
      <c r="B41" s="154"/>
      <c r="C41" s="99"/>
      <c r="D41" s="99">
        <v>0</v>
      </c>
      <c r="E41" s="99">
        <v>8.1</v>
      </c>
      <c r="F41" s="99">
        <v>8.1</v>
      </c>
      <c r="G41" s="99">
        <f>F41</f>
        <v>8.1</v>
      </c>
      <c r="H41" s="104">
        <f>F41-E41+D41+F41-G41</f>
        <v>0</v>
      </c>
    </row>
    <row r="42" spans="1:9" x14ac:dyDescent="0.25">
      <c r="A42" s="158" t="s">
        <v>114</v>
      </c>
      <c r="B42" s="159"/>
      <c r="C42" s="83"/>
      <c r="D42" s="7"/>
      <c r="E42" s="84">
        <f>E35+E37+E40</f>
        <v>994.11</v>
      </c>
      <c r="F42" s="84">
        <f>F35+F37+F40</f>
        <v>961.78</v>
      </c>
      <c r="G42" s="84">
        <f>G35+G37+G40</f>
        <v>716.46000000000015</v>
      </c>
      <c r="H42" s="7"/>
    </row>
    <row r="43" spans="1:9" ht="19.149999999999999" customHeight="1" x14ac:dyDescent="0.25">
      <c r="A43" s="155" t="s">
        <v>120</v>
      </c>
      <c r="B43" s="157"/>
      <c r="C43" s="97"/>
      <c r="D43" s="78">
        <f>D4</f>
        <v>210.36</v>
      </c>
      <c r="E43" s="78"/>
      <c r="F43" s="78"/>
      <c r="G43" s="98"/>
      <c r="H43" s="76">
        <f>F42-E42+D43+F42-G42</f>
        <v>423.3499999999998</v>
      </c>
    </row>
    <row r="44" spans="1:9" ht="24" customHeight="1" x14ac:dyDescent="0.25">
      <c r="A44" s="155" t="s">
        <v>136</v>
      </c>
      <c r="B44" s="155"/>
      <c r="C44" s="90"/>
      <c r="D44" s="78"/>
      <c r="E44" s="76"/>
      <c r="F44" s="77"/>
      <c r="G44" s="77"/>
      <c r="H44" s="76">
        <f>H45+H46</f>
        <v>423.34999999999997</v>
      </c>
      <c r="I44" s="82"/>
    </row>
    <row r="45" spans="1:9" ht="16.5" customHeight="1" x14ac:dyDescent="0.25">
      <c r="A45" s="155" t="s">
        <v>118</v>
      </c>
      <c r="B45" s="156"/>
      <c r="C45" s="90"/>
      <c r="D45" s="75"/>
      <c r="E45" s="76"/>
      <c r="F45" s="77"/>
      <c r="G45" s="77"/>
      <c r="H45" s="76">
        <f>H26+H38+H40</f>
        <v>713.68299999999999</v>
      </c>
    </row>
    <row r="46" spans="1:9" ht="22.5" customHeight="1" x14ac:dyDescent="0.25">
      <c r="A46" s="155" t="s">
        <v>119</v>
      </c>
      <c r="B46" s="157"/>
      <c r="C46" s="90"/>
      <c r="D46" s="75"/>
      <c r="E46" s="76"/>
      <c r="F46" s="77"/>
      <c r="G46" s="77"/>
      <c r="H46" s="76">
        <f>H8+H27+H29+H39</f>
        <v>-290.33300000000003</v>
      </c>
    </row>
    <row r="47" spans="1:9" ht="12" customHeight="1" x14ac:dyDescent="0.25">
      <c r="A47" s="67"/>
      <c r="B47" s="67"/>
      <c r="C47" s="91"/>
      <c r="D47" s="26"/>
      <c r="E47" s="26"/>
      <c r="F47" s="26"/>
      <c r="G47" s="26"/>
      <c r="H47" s="26"/>
    </row>
    <row r="48" spans="1:9" ht="12.75" customHeight="1" x14ac:dyDescent="0.25">
      <c r="A48" s="151"/>
      <c r="B48" s="152"/>
      <c r="C48" s="152"/>
      <c r="D48" s="152"/>
      <c r="E48" s="152"/>
      <c r="F48" s="152"/>
      <c r="G48" s="152"/>
      <c r="H48" s="152"/>
    </row>
    <row r="49" spans="1:8" ht="12.75" customHeight="1" x14ac:dyDescent="0.25">
      <c r="A49" s="73"/>
      <c r="B49" s="72"/>
      <c r="C49" s="92"/>
      <c r="D49" s="72"/>
      <c r="E49" s="72"/>
      <c r="F49" s="72"/>
      <c r="G49" s="72"/>
      <c r="H49" s="72"/>
    </row>
    <row r="50" spans="1:8" ht="8.25" customHeight="1" x14ac:dyDescent="0.25">
      <c r="A50" s="67"/>
      <c r="B50" s="67"/>
      <c r="C50" s="91"/>
      <c r="D50" s="26"/>
      <c r="E50" s="26"/>
      <c r="F50" s="26"/>
      <c r="G50" s="26"/>
      <c r="H50" s="26"/>
    </row>
    <row r="51" spans="1:8" ht="11.25" customHeight="1" x14ac:dyDescent="0.25">
      <c r="A51" s="20" t="s">
        <v>137</v>
      </c>
      <c r="D51" s="21"/>
      <c r="E51" s="21"/>
      <c r="F51" s="21"/>
      <c r="G51" s="21"/>
    </row>
    <row r="52" spans="1:8" ht="15" customHeight="1" x14ac:dyDescent="0.25">
      <c r="A52" s="143" t="s">
        <v>56</v>
      </c>
      <c r="B52" s="140"/>
      <c r="C52" s="140"/>
      <c r="D52" s="144"/>
      <c r="E52" s="34" t="s">
        <v>57</v>
      </c>
      <c r="F52" s="34" t="s">
        <v>58</v>
      </c>
      <c r="G52" s="34" t="s">
        <v>115</v>
      </c>
      <c r="H52" s="6" t="s">
        <v>116</v>
      </c>
    </row>
    <row r="53" spans="1:8" ht="15" customHeight="1" x14ac:dyDescent="0.25">
      <c r="A53" s="143" t="s">
        <v>138</v>
      </c>
      <c r="B53" s="140"/>
      <c r="C53" s="140"/>
      <c r="D53" s="144"/>
      <c r="E53" s="35"/>
      <c r="F53" s="34"/>
      <c r="G53" s="36">
        <v>0</v>
      </c>
      <c r="H53" s="6"/>
    </row>
    <row r="54" spans="1:8" ht="19.5" customHeight="1" x14ac:dyDescent="0.25">
      <c r="A54" s="147" t="s">
        <v>121</v>
      </c>
      <c r="B54" s="146"/>
      <c r="C54" s="146"/>
      <c r="D54" s="120"/>
      <c r="E54" s="51"/>
      <c r="F54" s="51"/>
      <c r="G54" s="74">
        <f>SUM(G53:G53)</f>
        <v>0</v>
      </c>
      <c r="H54" s="51"/>
    </row>
    <row r="55" spans="1:8" ht="17.25" customHeight="1" x14ac:dyDescent="0.25">
      <c r="A55" s="44"/>
      <c r="B55" s="45"/>
      <c r="C55" s="94"/>
      <c r="D55" s="45"/>
      <c r="E55" s="65"/>
      <c r="F55" s="46"/>
      <c r="G55" s="66"/>
    </row>
    <row r="56" spans="1:8" ht="15" customHeight="1" x14ac:dyDescent="0.25">
      <c r="A56" s="20" t="s">
        <v>46</v>
      </c>
      <c r="D56" s="21"/>
      <c r="E56" s="21"/>
      <c r="F56" s="21"/>
      <c r="G56" s="21"/>
    </row>
    <row r="57" spans="1:8" ht="18" customHeight="1" x14ac:dyDescent="0.25">
      <c r="A57" s="20" t="s">
        <v>47</v>
      </c>
      <c r="D57" s="21"/>
      <c r="E57" s="21"/>
      <c r="F57" s="21"/>
      <c r="G57" s="21"/>
    </row>
    <row r="58" spans="1:8" ht="39" x14ac:dyDescent="0.25">
      <c r="A58" s="143" t="s">
        <v>60</v>
      </c>
      <c r="B58" s="140"/>
      <c r="C58" s="140"/>
      <c r="D58" s="140"/>
      <c r="E58" s="144"/>
      <c r="F58" s="38" t="s">
        <v>58</v>
      </c>
      <c r="G58" s="37" t="s">
        <v>59</v>
      </c>
    </row>
    <row r="59" spans="1:8" x14ac:dyDescent="0.25">
      <c r="A59" s="145"/>
      <c r="B59" s="146"/>
      <c r="C59" s="146"/>
      <c r="D59" s="146"/>
      <c r="E59" s="120"/>
      <c r="F59" s="34" t="s">
        <v>55</v>
      </c>
      <c r="G59" s="34">
        <v>0</v>
      </c>
    </row>
    <row r="60" spans="1:8" x14ac:dyDescent="0.25">
      <c r="A60" s="44"/>
      <c r="B60" s="45"/>
      <c r="C60" s="94"/>
      <c r="D60" s="45"/>
      <c r="E60" s="45"/>
      <c r="F60" s="46"/>
      <c r="G60" s="46"/>
    </row>
    <row r="61" spans="1:8" x14ac:dyDescent="0.25">
      <c r="A61" s="44"/>
      <c r="B61" s="45"/>
      <c r="C61" s="94"/>
      <c r="D61" s="45"/>
      <c r="E61" s="45"/>
      <c r="F61" s="46"/>
      <c r="G61" s="46"/>
    </row>
    <row r="62" spans="1:8" x14ac:dyDescent="0.25">
      <c r="A62" s="50" t="s">
        <v>73</v>
      </c>
      <c r="B62" s="51"/>
      <c r="C62" s="95"/>
      <c r="D62" s="51"/>
      <c r="E62" s="51"/>
      <c r="F62" s="34"/>
      <c r="G62" s="34"/>
    </row>
    <row r="63" spans="1:8" ht="14.25" customHeight="1" x14ac:dyDescent="0.25">
      <c r="A63" s="143" t="s">
        <v>74</v>
      </c>
      <c r="B63" s="163"/>
      <c r="C63" s="124" t="s">
        <v>75</v>
      </c>
      <c r="D63" s="163"/>
      <c r="E63" s="34" t="s">
        <v>76</v>
      </c>
      <c r="F63" s="34" t="s">
        <v>77</v>
      </c>
      <c r="G63" s="34" t="s">
        <v>78</v>
      </c>
    </row>
    <row r="64" spans="1:8" x14ac:dyDescent="0.25">
      <c r="A64" s="143" t="s">
        <v>95</v>
      </c>
      <c r="B64" s="163"/>
      <c r="C64" s="124" t="s">
        <v>55</v>
      </c>
      <c r="D64" s="144"/>
      <c r="E64" s="34">
        <v>6</v>
      </c>
      <c r="F64" s="34" t="s">
        <v>55</v>
      </c>
      <c r="G64" s="34" t="s">
        <v>55</v>
      </c>
    </row>
    <row r="65" spans="1:7" x14ac:dyDescent="0.25">
      <c r="A65" s="47"/>
      <c r="B65" s="48"/>
      <c r="C65" s="91"/>
      <c r="D65" s="49"/>
      <c r="E65" s="46"/>
      <c r="F65" s="46"/>
      <c r="G65" s="46"/>
    </row>
    <row r="66" spans="1:7" x14ac:dyDescent="0.25">
      <c r="A66" s="20" t="s">
        <v>112</v>
      </c>
    </row>
    <row r="67" spans="1:7" ht="23.25" customHeight="1" x14ac:dyDescent="0.25">
      <c r="A67" s="164" t="s">
        <v>139</v>
      </c>
      <c r="B67" s="152"/>
      <c r="C67" s="152"/>
      <c r="D67" s="152"/>
      <c r="E67" s="152"/>
      <c r="F67" s="152"/>
      <c r="G67" s="152"/>
    </row>
    <row r="68" spans="1:7" x14ac:dyDescent="0.25">
      <c r="A68" s="161" t="s">
        <v>128</v>
      </c>
      <c r="B68" s="162"/>
      <c r="C68" s="162"/>
      <c r="D68" s="162"/>
      <c r="E68" s="162"/>
      <c r="F68" s="162"/>
      <c r="G68" s="162"/>
    </row>
    <row r="69" spans="1:7" x14ac:dyDescent="0.25">
      <c r="A69" s="162"/>
      <c r="B69" s="162"/>
      <c r="C69" s="162"/>
      <c r="D69" s="162"/>
      <c r="E69" s="162"/>
      <c r="F69" s="162"/>
      <c r="G69" s="162"/>
    </row>
    <row r="70" spans="1:7" x14ac:dyDescent="0.25">
      <c r="A70" s="69"/>
      <c r="B70" s="69"/>
      <c r="C70" s="96"/>
      <c r="D70" s="69"/>
      <c r="E70" s="69"/>
      <c r="F70" s="69"/>
      <c r="G70" s="69"/>
    </row>
    <row r="71" spans="1:7" x14ac:dyDescent="0.25">
      <c r="A71" s="63"/>
      <c r="B71" s="64"/>
      <c r="C71" s="92"/>
      <c r="D71" s="64"/>
      <c r="E71" s="64"/>
      <c r="F71" s="64"/>
      <c r="G71" s="64"/>
    </row>
    <row r="72" spans="1:7" x14ac:dyDescent="0.25">
      <c r="A72" s="21" t="s">
        <v>79</v>
      </c>
      <c r="B72" s="52"/>
    </row>
    <row r="73" spans="1:7" x14ac:dyDescent="0.25">
      <c r="A73" s="21" t="s">
        <v>80</v>
      </c>
      <c r="B73" s="52"/>
      <c r="E73" s="21" t="s">
        <v>82</v>
      </c>
    </row>
    <row r="74" spans="1:7" x14ac:dyDescent="0.25">
      <c r="A74" s="21" t="s">
        <v>81</v>
      </c>
      <c r="B74" s="52"/>
    </row>
    <row r="75" spans="1:7" x14ac:dyDescent="0.25">
      <c r="A75" s="21"/>
      <c r="B75" s="52"/>
    </row>
    <row r="76" spans="1:7" x14ac:dyDescent="0.25">
      <c r="A76" s="18" t="s">
        <v>83</v>
      </c>
    </row>
    <row r="77" spans="1:7" x14ac:dyDescent="0.25">
      <c r="A77" s="18" t="s">
        <v>84</v>
      </c>
    </row>
    <row r="78" spans="1:7" ht="17.25" customHeight="1" x14ac:dyDescent="0.25">
      <c r="A78" s="18" t="s">
        <v>140</v>
      </c>
    </row>
    <row r="79" spans="1:7" x14ac:dyDescent="0.25">
      <c r="A79" s="18" t="s">
        <v>85</v>
      </c>
    </row>
    <row r="80" spans="1:7" x14ac:dyDescent="0.25">
      <c r="A80" s="18"/>
    </row>
  </sheetData>
  <mergeCells count="43">
    <mergeCell ref="A43:B43"/>
    <mergeCell ref="A44:B44"/>
    <mergeCell ref="A40:B40"/>
    <mergeCell ref="A41:B41"/>
    <mergeCell ref="A29:B29"/>
    <mergeCell ref="A31:B31"/>
    <mergeCell ref="A32:B32"/>
    <mergeCell ref="A33:B33"/>
    <mergeCell ref="A34:B34"/>
    <mergeCell ref="A68:G69"/>
    <mergeCell ref="A63:B63"/>
    <mergeCell ref="A64:B64"/>
    <mergeCell ref="C63:D63"/>
    <mergeCell ref="C64:D64"/>
    <mergeCell ref="A67:G67"/>
    <mergeCell ref="A58:E58"/>
    <mergeCell ref="A59:E59"/>
    <mergeCell ref="A54:D54"/>
    <mergeCell ref="A25:B25"/>
    <mergeCell ref="A37:B37"/>
    <mergeCell ref="A27:B27"/>
    <mergeCell ref="A48:H48"/>
    <mergeCell ref="A52:D52"/>
    <mergeCell ref="A53:D53"/>
    <mergeCell ref="A39:B39"/>
    <mergeCell ref="A45:B45"/>
    <mergeCell ref="A46:B46"/>
    <mergeCell ref="A35:B35"/>
    <mergeCell ref="A36:B36"/>
    <mergeCell ref="A38:B38"/>
    <mergeCell ref="A42:B42"/>
    <mergeCell ref="A23:B23"/>
    <mergeCell ref="A14:B14"/>
    <mergeCell ref="A15:B15"/>
    <mergeCell ref="A17:B17"/>
    <mergeCell ref="A18:B18"/>
    <mergeCell ref="A20:B20"/>
    <mergeCell ref="A4:B4"/>
    <mergeCell ref="A8:B8"/>
    <mergeCell ref="A10:B10"/>
    <mergeCell ref="A11:H11"/>
    <mergeCell ref="A12:B12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2020-03-18T06:25:46Z</cp:lastPrinted>
  <dcterms:created xsi:type="dcterms:W3CDTF">2013-02-18T04:38:06Z</dcterms:created>
  <dcterms:modified xsi:type="dcterms:W3CDTF">2020-03-19T03:50:01Z</dcterms:modified>
</cp:coreProperties>
</file>