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51" i="8"/>
  <c r="F51"/>
  <c r="H54"/>
  <c r="H55"/>
  <c r="H40"/>
  <c r="H39"/>
  <c r="H38"/>
  <c r="H37"/>
  <c r="H35"/>
  <c r="F35"/>
  <c r="E35"/>
  <c r="H43"/>
  <c r="G8"/>
  <c r="G9"/>
  <c r="G29"/>
  <c r="G25"/>
  <c r="G22"/>
  <c r="G19"/>
  <c r="G16"/>
  <c r="G13"/>
  <c r="G32"/>
  <c r="G41"/>
  <c r="F8"/>
  <c r="F41"/>
  <c r="E41"/>
  <c r="H8"/>
  <c r="H34"/>
  <c r="F33"/>
  <c r="H33"/>
  <c r="H44"/>
  <c r="H49"/>
  <c r="H53"/>
  <c r="E33"/>
  <c r="E8"/>
  <c r="G66"/>
  <c r="F29"/>
  <c r="E29"/>
  <c r="F25"/>
  <c r="E25"/>
  <c r="F22"/>
  <c r="E22"/>
  <c r="F19"/>
  <c r="E19"/>
  <c r="F16"/>
  <c r="E16"/>
  <c r="F13"/>
  <c r="E13"/>
  <c r="F9"/>
  <c r="E9"/>
  <c r="E51"/>
  <c r="H32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</calcChain>
</file>

<file path=xl/sharedStrings.xml><?xml version="1.0" encoding="utf-8"?>
<sst xmlns="http://schemas.openxmlformats.org/spreadsheetml/2006/main" count="192" uniqueCount="166">
  <si>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</si>
  <si>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</si>
  <si>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</si>
  <si>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</si>
  <si>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</si>
  <si>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</si>
  <si>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</si>
  <si>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</si>
  <si>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</si>
  <si>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</si>
  <si>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</si>
  <si>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</si>
  <si>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</si>
  <si>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</si>
  <si>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</si>
  <si>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</si>
  <si>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</si>
  <si>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</si>
  <si>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</si>
  <si>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</si>
  <si>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</si>
  <si>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</si>
  <si>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</si>
  <si>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</si>
  <si>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</si>
  <si>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</si>
  <si>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</si>
  <si>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</si>
  <si>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</si>
  <si>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</si>
  <si>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</si>
  <si>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</si>
  <si>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</si>
  <si>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</si>
  <si>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</si>
  <si>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</si>
  <si>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</si>
  <si>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</si>
  <si>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</si>
  <si>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</si>
  <si>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</si>
  <si>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</si>
  <si>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</si>
  <si>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</si>
  <si>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</si>
  <si>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</si>
  <si>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</si>
  <si>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</si>
  <si>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</si>
  <si>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</si>
  <si>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</si>
  <si>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</si>
  <si>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</si>
  <si>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</si>
  <si>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</si>
  <si>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</si>
  <si>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</si>
  <si>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</si>
  <si>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</si>
  <si>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</si>
  <si>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</si>
  <si>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</si>
  <si>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</si>
  <si>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</si>
  <si>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</si>
  <si>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</si>
  <si>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</si>
  <si>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</si>
  <si>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</si>
  <si>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</si>
  <si>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</si>
  <si>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</si>
  <si>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</si>
  <si>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</si>
  <si>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</si>
  <si>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</si>
  <si>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</si>
  <si>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</si>
  <si>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</si>
  <si>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</si>
  <si>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</si>
  <si>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</si>
  <si>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</si>
  <si>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</si>
  <si>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</si>
  <si>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</si>
  <si>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</si>
  <si>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</si>
  <si>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</si>
  <si>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</si>
  <si>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</si>
  <si>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</si>
  <si>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</si>
  <si>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</si>
  <si>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</si>
  <si>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</si>
  <si>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№ 45 по ул. Луговой</t>
  </si>
  <si>
    <t>ООО " Территория"</t>
  </si>
  <si>
    <t>ООО " Жилспецсервис - 1"</t>
  </si>
  <si>
    <t>Луговая,75А</t>
  </si>
  <si>
    <t>244 -13-35</t>
  </si>
  <si>
    <t>10 этажей</t>
  </si>
  <si>
    <t>1 подъезд</t>
  </si>
  <si>
    <t>1 лифт</t>
  </si>
  <si>
    <t>1 м/ провод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</si>
  <si>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января 2008 года</t>
    </r>
  </si>
  <si>
    <t>техническое обслуживание лифтов</t>
  </si>
  <si>
    <t>луговая, 45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</si>
  <si>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</si>
  <si>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</si>
  <si>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</si>
  <si>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</si>
  <si>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</si>
  <si>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</si>
  <si>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</si>
  <si>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</si>
  <si>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</si>
  <si>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</si>
  <si>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</si>
  <si>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</si>
  <si>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</si>
  <si>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</si>
  <si>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</si>
  <si>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</si>
  <si>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</si>
  <si>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ул. Тунгусская,8</t>
  </si>
  <si>
    <t>Обязательное страхование лифтов</t>
  </si>
  <si>
    <t>В отчете отражен тариф, по которому производятся начисления с мая 2014 года.</t>
  </si>
  <si>
    <t>количество проживающих</t>
  </si>
  <si>
    <t>итого по дому:</t>
  </si>
  <si>
    <t>итого прочие работы и услуги</t>
  </si>
  <si>
    <t>1.Капитальный ремонт</t>
  </si>
  <si>
    <t>2.Телекоммуникач. Услуги (ОктопусНет)</t>
  </si>
  <si>
    <t>200 р/мес</t>
  </si>
  <si>
    <t>34 р/мес</t>
  </si>
  <si>
    <t>2. Реклама в лифтах</t>
  </si>
  <si>
    <t>сумма, т.р.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</si>
  <si>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</si>
  <si>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</si>
  <si>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</si>
  <si>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</si>
  <si>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замена ХГВС по стоякам в квартирах</t>
  </si>
  <si>
    <t>исполнитель</t>
  </si>
  <si>
    <t>РесоГарантия</t>
  </si>
  <si>
    <t>Жилспецсервис</t>
  </si>
  <si>
    <t>93 чел.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</si>
  <si>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</si>
  <si>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</si>
  <si>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</si>
  <si>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</si>
  <si>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</si>
  <si>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</si>
  <si>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</si>
  <si>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</si>
  <si>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</si>
  <si>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 xml:space="preserve"> Всего: 558,20</t>
  </si>
  <si>
    <t>106 п.м</t>
  </si>
  <si>
    <t>замена трансформаторов тока</t>
  </si>
  <si>
    <t>6 шт</t>
  </si>
  <si>
    <t>Ландшафт</t>
  </si>
  <si>
    <t>3. Перечень работ, выполненных по статье " текущий ремонт"  в 2017 году.</t>
  </si>
  <si>
    <t>ГВС на содержание ОИ МКД</t>
  </si>
  <si>
    <t>эл.энергия на содержание ОИ МКД</t>
  </si>
  <si>
    <t xml:space="preserve">План по статье "Текущий ремонт" на 2018 год </t>
  </si>
  <si>
    <t xml:space="preserve"> Предложение Управляющей компании: ремонт системы электроснабжения . Собственникам необходимо представить протокол общего собрания с решением об использовании средств для формирования перспективных планов.</t>
  </si>
  <si>
    <r>
      <t>ИСХ_№</t>
    </r>
    <r>
      <rPr>
        <b/>
        <u/>
        <sz val="9"/>
        <color theme="1"/>
        <rFont val="Calibri"/>
        <family val="2"/>
        <charset val="204"/>
        <scheme val="minor"/>
      </rPr>
      <t xml:space="preserve">      140/01 от 25.01.2018 г.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</si>
</sst>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Border="1" applyAlignment="1">
      <alignment horizontal="center"/>
    </xf>
    <xf numFmtId="0" fontId="17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/>
    <xf numFmtId="0" fontId="0" fillId="0" borderId="8" xfId="0" applyBorder="1" applyAlignment="1"/>
    <xf numFmtId="0" fontId="9" fillId="2" borderId="7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7" xfId="0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9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0" fillId="2" borderId="8" xfId="0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8" xfId="0" applyFont="1" applyBorder="1" applyAlignment="1"/>
    <xf numFmtId="16" fontId="3" fillId="0" borderId="2" xfId="0" applyNumberFormat="1" applyFont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146</v>
      </c>
      <c r="C1" s="1"/>
    </row>
    <row r="2" spans="1:4" ht="15" customHeight="1">
      <c r="A2" s="2" t="s">
        <v>54</v>
      </c>
      <c r="C2" s="4"/>
    </row>
    <row r="3" spans="1:4" ht="15.75">
      <c r="B3" s="4" t="s">
        <v>10</v>
      </c>
      <c r="C3" s="24" t="s">
        <v>96</v>
      </c>
    </row>
    <row r="4" spans="1:4" ht="14.25" customHeight="1">
      <c r="A4" s="22" t="s">
        <v>165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55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52</v>
      </c>
      <c r="D8" s="14"/>
    </row>
    <row r="9" spans="1:4" s="3" customFormat="1" ht="12" customHeight="1">
      <c r="A9" s="12" t="s">
        <v>1</v>
      </c>
      <c r="B9" s="13" t="s">
        <v>11</v>
      </c>
      <c r="C9" s="100" t="s">
        <v>12</v>
      </c>
      <c r="D9" s="101"/>
    </row>
    <row r="10" spans="1:4" s="3" customFormat="1" ht="24" customHeight="1">
      <c r="A10" s="12" t="s">
        <v>2</v>
      </c>
      <c r="B10" s="15" t="s">
        <v>13</v>
      </c>
      <c r="C10" s="95" t="s">
        <v>94</v>
      </c>
      <c r="D10" s="96"/>
    </row>
    <row r="11" spans="1:4" s="3" customFormat="1" ht="15" customHeight="1">
      <c r="A11" s="12" t="s">
        <v>3</v>
      </c>
      <c r="B11" s="13" t="s">
        <v>14</v>
      </c>
      <c r="C11" s="100" t="s">
        <v>15</v>
      </c>
      <c r="D11" s="101"/>
    </row>
    <row r="12" spans="1:4" s="3" customFormat="1" ht="15" customHeight="1">
      <c r="A12" s="93">
        <v>5</v>
      </c>
      <c r="B12" s="93" t="s">
        <v>108</v>
      </c>
      <c r="C12" s="63" t="s">
        <v>109</v>
      </c>
      <c r="D12" s="64" t="s">
        <v>110</v>
      </c>
    </row>
    <row r="13" spans="1:4" s="3" customFormat="1" ht="15" customHeight="1">
      <c r="A13" s="93"/>
      <c r="B13" s="93"/>
      <c r="C13" s="63" t="s">
        <v>111</v>
      </c>
      <c r="D13" s="64" t="s">
        <v>112</v>
      </c>
    </row>
    <row r="14" spans="1:4" s="3" customFormat="1" ht="15" customHeight="1">
      <c r="A14" s="93"/>
      <c r="B14" s="93"/>
      <c r="C14" s="63" t="s">
        <v>113</v>
      </c>
      <c r="D14" s="64" t="s">
        <v>114</v>
      </c>
    </row>
    <row r="15" spans="1:4" s="3" customFormat="1" ht="15" customHeight="1">
      <c r="A15" s="93"/>
      <c r="B15" s="93"/>
      <c r="C15" s="63" t="s">
        <v>115</v>
      </c>
      <c r="D15" s="64" t="s">
        <v>116</v>
      </c>
    </row>
    <row r="16" spans="1:4" s="3" customFormat="1" ht="15" customHeight="1">
      <c r="A16" s="93"/>
      <c r="B16" s="93"/>
      <c r="C16" s="63" t="s">
        <v>117</v>
      </c>
      <c r="D16" s="64" t="s">
        <v>118</v>
      </c>
    </row>
    <row r="17" spans="1:5" s="3" customFormat="1" ht="15" customHeight="1">
      <c r="A17" s="93"/>
      <c r="B17" s="93"/>
      <c r="C17" s="63" t="s">
        <v>119</v>
      </c>
      <c r="D17" s="64" t="s">
        <v>120</v>
      </c>
    </row>
    <row r="18" spans="1:5" s="3" customFormat="1" ht="15" customHeight="1">
      <c r="A18" s="93"/>
      <c r="B18" s="93"/>
      <c r="C18" s="65" t="s">
        <v>121</v>
      </c>
      <c r="D18" s="64" t="s">
        <v>122</v>
      </c>
    </row>
    <row r="19" spans="1:5" s="3" customFormat="1" ht="14.25" customHeight="1">
      <c r="A19" s="12" t="s">
        <v>4</v>
      </c>
      <c r="B19" s="13" t="s">
        <v>16</v>
      </c>
      <c r="C19" s="102" t="s">
        <v>124</v>
      </c>
      <c r="D19" s="103"/>
    </row>
    <row r="20" spans="1:5" s="3" customFormat="1">
      <c r="A20" s="12" t="s">
        <v>5</v>
      </c>
      <c r="B20" s="13" t="s">
        <v>17</v>
      </c>
      <c r="C20" s="104" t="s">
        <v>60</v>
      </c>
      <c r="D20" s="105"/>
    </row>
    <row r="21" spans="1:5" s="3" customFormat="1" ht="16.5" customHeight="1">
      <c r="A21" s="12" t="s">
        <v>6</v>
      </c>
      <c r="B21" s="13" t="s">
        <v>18</v>
      </c>
      <c r="C21" s="95" t="s">
        <v>19</v>
      </c>
      <c r="D21" s="96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97" t="s">
        <v>26</v>
      </c>
      <c r="B26" s="98"/>
      <c r="C26" s="98"/>
      <c r="D26" s="99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97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98</v>
      </c>
      <c r="C30" s="6" t="s">
        <v>99</v>
      </c>
      <c r="D30" s="10" t="s">
        <v>100</v>
      </c>
      <c r="E30" t="s">
        <v>93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125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53</v>
      </c>
      <c r="B39" s="19"/>
      <c r="C39" s="19"/>
      <c r="D39" s="19"/>
    </row>
    <row r="40" spans="1:4">
      <c r="A40" s="7">
        <v>1</v>
      </c>
      <c r="B40" s="6" t="s">
        <v>35</v>
      </c>
      <c r="C40" s="91">
        <v>1979</v>
      </c>
      <c r="D40" s="92"/>
    </row>
    <row r="41" spans="1:4">
      <c r="A41" s="7">
        <v>2</v>
      </c>
      <c r="B41" s="6" t="s">
        <v>37</v>
      </c>
      <c r="C41" s="91" t="s">
        <v>101</v>
      </c>
      <c r="D41" s="92"/>
    </row>
    <row r="42" spans="1:4" ht="15" customHeight="1">
      <c r="A42" s="7">
        <v>3</v>
      </c>
      <c r="B42" s="6" t="s">
        <v>38</v>
      </c>
      <c r="C42" s="91" t="s">
        <v>102</v>
      </c>
      <c r="D42" s="94"/>
    </row>
    <row r="43" spans="1:4">
      <c r="A43" s="7">
        <v>4</v>
      </c>
      <c r="B43" s="6" t="s">
        <v>36</v>
      </c>
      <c r="C43" s="91" t="s">
        <v>103</v>
      </c>
      <c r="D43" s="94"/>
    </row>
    <row r="44" spans="1:4">
      <c r="A44" s="7">
        <v>5</v>
      </c>
      <c r="B44" s="6" t="s">
        <v>39</v>
      </c>
      <c r="C44" s="91" t="s">
        <v>104</v>
      </c>
      <c r="D44" s="94"/>
    </row>
    <row r="45" spans="1:4">
      <c r="A45" s="7">
        <v>6</v>
      </c>
      <c r="B45" s="6" t="s">
        <v>40</v>
      </c>
      <c r="C45" s="91">
        <v>2038</v>
      </c>
      <c r="D45" s="92"/>
    </row>
    <row r="46" spans="1:4" ht="15" customHeight="1">
      <c r="A46" s="7">
        <v>7</v>
      </c>
      <c r="B46" s="6" t="s">
        <v>41</v>
      </c>
      <c r="C46" s="91" t="s">
        <v>61</v>
      </c>
      <c r="D46" s="92"/>
    </row>
    <row r="47" spans="1:4">
      <c r="A47" s="7">
        <v>8</v>
      </c>
      <c r="B47" s="6" t="s">
        <v>42</v>
      </c>
      <c r="C47" s="91" t="s">
        <v>155</v>
      </c>
      <c r="D47" s="92"/>
    </row>
    <row r="48" spans="1:4">
      <c r="A48" s="7">
        <v>9</v>
      </c>
      <c r="B48" s="6" t="s">
        <v>128</v>
      </c>
      <c r="C48" s="91" t="s">
        <v>145</v>
      </c>
      <c r="D48" s="92"/>
    </row>
    <row r="49" spans="1:4">
      <c r="A49" s="71"/>
      <c r="B49" s="6" t="s">
        <v>95</v>
      </c>
      <c r="C49" s="71" t="s">
        <v>105</v>
      </c>
      <c r="D49" s="71"/>
    </row>
    <row r="50" spans="1:4" ht="15" customHeight="1">
      <c r="A50" s="4"/>
    </row>
    <row r="51" spans="1:4">
      <c r="A51" s="4"/>
    </row>
    <row r="53" spans="1:4" ht="15" customHeight="1"/>
  </sheetData>
  <mergeCells count="18">
    <mergeCell ref="C9:D9"/>
    <mergeCell ref="C10:D10"/>
    <mergeCell ref="C11:D11"/>
    <mergeCell ref="C19:D19"/>
    <mergeCell ref="C20:D20"/>
    <mergeCell ref="C48:D48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opLeftCell="A57" workbookViewId="0">
      <selection activeCell="L69" sqref="L69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8.85546875" customWidth="1"/>
    <col min="6" max="6" width="9.7109375" customWidth="1"/>
    <col min="7" max="7" width="9" customWidth="1"/>
    <col min="8" max="8" width="11.42578125" customWidth="1"/>
  </cols>
  <sheetData>
    <row r="1" spans="1:8">
      <c r="A1" s="4" t="s">
        <v>140</v>
      </c>
      <c r="B1"/>
      <c r="C1" s="43"/>
      <c r="D1" s="43"/>
    </row>
    <row r="2" spans="1:8" ht="13.5" customHeight="1">
      <c r="A2" s="4" t="s">
        <v>147</v>
      </c>
      <c r="B2"/>
      <c r="C2" s="43"/>
      <c r="D2" s="43"/>
    </row>
    <row r="3" spans="1:8" ht="56.25" customHeight="1">
      <c r="A3" s="134" t="s">
        <v>67</v>
      </c>
      <c r="B3" s="135"/>
      <c r="C3" s="44" t="s">
        <v>68</v>
      </c>
      <c r="D3" s="32" t="s">
        <v>69</v>
      </c>
      <c r="E3" s="32" t="s">
        <v>70</v>
      </c>
      <c r="F3" s="32" t="s">
        <v>71</v>
      </c>
      <c r="G3" s="45" t="s">
        <v>72</v>
      </c>
      <c r="H3" s="32" t="s">
        <v>73</v>
      </c>
    </row>
    <row r="4" spans="1:8" ht="24.75" customHeight="1">
      <c r="A4" s="144" t="s">
        <v>148</v>
      </c>
      <c r="B4" s="145"/>
      <c r="C4" s="44"/>
      <c r="D4" s="32">
        <v>68.930000000000007</v>
      </c>
      <c r="E4" s="32"/>
      <c r="F4" s="32"/>
      <c r="G4" s="45"/>
      <c r="H4" s="32"/>
    </row>
    <row r="5" spans="1:8" ht="18.75" customHeight="1">
      <c r="A5" s="73" t="s">
        <v>138</v>
      </c>
      <c r="B5" s="74"/>
      <c r="C5" s="44"/>
      <c r="D5" s="32">
        <v>163.22999999999999</v>
      </c>
      <c r="E5" s="32"/>
      <c r="F5" s="32"/>
      <c r="G5" s="45"/>
      <c r="H5" s="32"/>
    </row>
    <row r="6" spans="1:8" ht="16.5" customHeight="1">
      <c r="A6" s="73" t="s">
        <v>139</v>
      </c>
      <c r="B6" s="74"/>
      <c r="C6" s="44"/>
      <c r="D6" s="32">
        <v>-94.3</v>
      </c>
      <c r="E6" s="32"/>
      <c r="F6" s="32"/>
      <c r="G6" s="45"/>
      <c r="H6" s="32"/>
    </row>
    <row r="7" spans="1:8" ht="17.25" customHeight="1">
      <c r="A7" s="137" t="s">
        <v>149</v>
      </c>
      <c r="B7" s="116"/>
      <c r="C7" s="116"/>
      <c r="D7" s="116"/>
      <c r="E7" s="116"/>
      <c r="F7" s="116"/>
      <c r="G7" s="116"/>
      <c r="H7" s="113"/>
    </row>
    <row r="8" spans="1:8" ht="17.25" customHeight="1">
      <c r="A8" s="134" t="s">
        <v>74</v>
      </c>
      <c r="B8" s="109"/>
      <c r="C8" s="36">
        <v>20.420000000000002</v>
      </c>
      <c r="D8" s="33">
        <v>-90.47</v>
      </c>
      <c r="E8" s="33">
        <f>E12+E15+E18+E21+E27</f>
        <v>378.11</v>
      </c>
      <c r="F8" s="33">
        <f>F12+F15+F18+F21+F27</f>
        <v>422.6099999999999</v>
      </c>
      <c r="G8" s="33">
        <f>G12+G15+G18+G21+G27</f>
        <v>422.6099999999999</v>
      </c>
      <c r="H8" s="7">
        <f>F8-E8+D8</f>
        <v>-45.970000000000113</v>
      </c>
    </row>
    <row r="9" spans="1:8">
      <c r="A9" s="46" t="s">
        <v>75</v>
      </c>
      <c r="B9" s="47"/>
      <c r="C9" s="7">
        <v>18.38</v>
      </c>
      <c r="D9" s="7">
        <v>-81.42</v>
      </c>
      <c r="E9" s="7">
        <f>E8-E10</f>
        <v>340.3</v>
      </c>
      <c r="F9" s="7">
        <f>F8-F10</f>
        <v>380.34999999999991</v>
      </c>
      <c r="G9" s="7">
        <f>G8-G10</f>
        <v>380.34999999999991</v>
      </c>
      <c r="H9" s="7">
        <f t="shared" ref="H9:H10" si="0">F9-E9+D9</f>
        <v>-41.370000000000104</v>
      </c>
    </row>
    <row r="10" spans="1:8">
      <c r="A10" s="136" t="s">
        <v>76</v>
      </c>
      <c r="B10" s="116"/>
      <c r="C10" s="7">
        <v>2.04</v>
      </c>
      <c r="D10" s="7">
        <v>-9.0500000000000007</v>
      </c>
      <c r="E10" s="7">
        <v>37.81</v>
      </c>
      <c r="F10" s="7">
        <v>42.26</v>
      </c>
      <c r="G10" s="7">
        <v>42.26</v>
      </c>
      <c r="H10" s="7">
        <f t="shared" si="0"/>
        <v>-4.600000000000005</v>
      </c>
    </row>
    <row r="11" spans="1:8" ht="12.75" customHeight="1">
      <c r="A11" s="137" t="s">
        <v>77</v>
      </c>
      <c r="B11" s="115"/>
      <c r="C11" s="115"/>
      <c r="D11" s="115"/>
      <c r="E11" s="115"/>
      <c r="F11" s="115"/>
      <c r="G11" s="115"/>
      <c r="H11" s="109"/>
    </row>
    <row r="12" spans="1:8">
      <c r="A12" s="138" t="s">
        <v>56</v>
      </c>
      <c r="B12" s="139"/>
      <c r="C12" s="36">
        <v>5.65</v>
      </c>
      <c r="D12" s="33">
        <v>-27.52</v>
      </c>
      <c r="E12" s="33">
        <v>135.61000000000001</v>
      </c>
      <c r="F12" s="33">
        <v>151.38999999999999</v>
      </c>
      <c r="G12" s="33">
        <v>151.38999999999999</v>
      </c>
      <c r="H12" s="7">
        <f t="shared" ref="H12:H30" si="1">F12-E12+D12</f>
        <v>-11.740000000000027</v>
      </c>
    </row>
    <row r="13" spans="1:8">
      <c r="A13" s="46" t="s">
        <v>75</v>
      </c>
      <c r="B13" s="47"/>
      <c r="C13" s="7">
        <v>5.08</v>
      </c>
      <c r="D13" s="7">
        <v>-24.79</v>
      </c>
      <c r="E13" s="7">
        <f>E12-E14</f>
        <v>122.05000000000001</v>
      </c>
      <c r="F13" s="7">
        <f>F12-F14</f>
        <v>136.25</v>
      </c>
      <c r="G13" s="7">
        <f>G12-G14</f>
        <v>136.25</v>
      </c>
      <c r="H13" s="7">
        <f t="shared" si="1"/>
        <v>-10.590000000000011</v>
      </c>
    </row>
    <row r="14" spans="1:8">
      <c r="A14" s="136" t="s">
        <v>76</v>
      </c>
      <c r="B14" s="116"/>
      <c r="C14" s="7">
        <v>0.56999999999999995</v>
      </c>
      <c r="D14" s="7">
        <v>-2.76</v>
      </c>
      <c r="E14" s="7">
        <v>13.56</v>
      </c>
      <c r="F14" s="7">
        <v>15.14</v>
      </c>
      <c r="G14" s="7">
        <v>15.14</v>
      </c>
      <c r="H14" s="7">
        <f t="shared" si="1"/>
        <v>-1.1799999999999997</v>
      </c>
    </row>
    <row r="15" spans="1:8" ht="23.25" customHeight="1">
      <c r="A15" s="138" t="s">
        <v>45</v>
      </c>
      <c r="B15" s="139"/>
      <c r="C15" s="36">
        <v>3.45</v>
      </c>
      <c r="D15" s="33">
        <v>-16.73</v>
      </c>
      <c r="E15" s="33">
        <v>82.81</v>
      </c>
      <c r="F15" s="33">
        <v>92.58</v>
      </c>
      <c r="G15" s="33">
        <v>92.58</v>
      </c>
      <c r="H15" s="7">
        <f t="shared" si="1"/>
        <v>-6.9600000000000044</v>
      </c>
    </row>
    <row r="16" spans="1:8">
      <c r="A16" s="46" t="s">
        <v>75</v>
      </c>
      <c r="B16" s="47"/>
      <c r="C16" s="7">
        <v>3.1</v>
      </c>
      <c r="D16" s="7">
        <v>-15.05</v>
      </c>
      <c r="E16" s="7">
        <f>E15-E17</f>
        <v>74.53</v>
      </c>
      <c r="F16" s="7">
        <f>F15-F17</f>
        <v>83.32</v>
      </c>
      <c r="G16" s="7">
        <f>G15-G17</f>
        <v>83.32</v>
      </c>
      <c r="H16" s="7">
        <f t="shared" si="1"/>
        <v>-6.2600000000000087</v>
      </c>
    </row>
    <row r="17" spans="1:8" ht="15" customHeight="1">
      <c r="A17" s="136" t="s">
        <v>76</v>
      </c>
      <c r="B17" s="116"/>
      <c r="C17" s="7">
        <v>0.35</v>
      </c>
      <c r="D17" s="7">
        <v>-1.68</v>
      </c>
      <c r="E17" s="7">
        <v>8.2799999999999994</v>
      </c>
      <c r="F17" s="7">
        <v>9.26</v>
      </c>
      <c r="G17" s="7">
        <v>9.26</v>
      </c>
      <c r="H17" s="7">
        <f t="shared" si="1"/>
        <v>-0.69999999999999951</v>
      </c>
    </row>
    <row r="18" spans="1:8" ht="15" customHeight="1">
      <c r="A18" s="138" t="s">
        <v>57</v>
      </c>
      <c r="B18" s="139"/>
      <c r="C18" s="44">
        <v>2.37</v>
      </c>
      <c r="D18" s="33">
        <v>-11.54</v>
      </c>
      <c r="E18" s="33">
        <v>56.89</v>
      </c>
      <c r="F18" s="33">
        <v>63.59</v>
      </c>
      <c r="G18" s="33">
        <v>63.59</v>
      </c>
      <c r="H18" s="7">
        <f t="shared" si="1"/>
        <v>-4.8399999999999963</v>
      </c>
    </row>
    <row r="19" spans="1:8" ht="13.5" customHeight="1">
      <c r="A19" s="46" t="s">
        <v>75</v>
      </c>
      <c r="B19" s="47"/>
      <c r="C19" s="7">
        <v>2.13</v>
      </c>
      <c r="D19" s="7">
        <v>-9.59</v>
      </c>
      <c r="E19" s="7">
        <f>E18-E20</f>
        <v>51.2</v>
      </c>
      <c r="F19" s="7">
        <f>F18-F20</f>
        <v>57.230000000000004</v>
      </c>
      <c r="G19" s="7">
        <f>G18-G20</f>
        <v>57.230000000000004</v>
      </c>
      <c r="H19" s="7">
        <f t="shared" si="1"/>
        <v>-3.5599999999999987</v>
      </c>
    </row>
    <row r="20" spans="1:8" ht="12.75" customHeight="1">
      <c r="A20" s="136" t="s">
        <v>76</v>
      </c>
      <c r="B20" s="116"/>
      <c r="C20" s="7">
        <v>0.24</v>
      </c>
      <c r="D20" s="7">
        <v>-1.1499999999999999</v>
      </c>
      <c r="E20" s="7">
        <v>5.69</v>
      </c>
      <c r="F20" s="7">
        <v>6.36</v>
      </c>
      <c r="G20" s="7">
        <v>6.36</v>
      </c>
      <c r="H20" s="7">
        <f t="shared" si="1"/>
        <v>-0.48</v>
      </c>
    </row>
    <row r="21" spans="1:8">
      <c r="A21" s="138" t="s">
        <v>58</v>
      </c>
      <c r="B21" s="139"/>
      <c r="C21" s="35">
        <v>1.1100000000000001</v>
      </c>
      <c r="D21" s="7">
        <v>-5.25</v>
      </c>
      <c r="E21" s="7">
        <v>26.64</v>
      </c>
      <c r="F21" s="7">
        <v>29.78</v>
      </c>
      <c r="G21" s="7">
        <v>29.78</v>
      </c>
      <c r="H21" s="7">
        <f t="shared" si="1"/>
        <v>-2.1099999999999994</v>
      </c>
    </row>
    <row r="22" spans="1:8" ht="14.25" customHeight="1">
      <c r="A22" s="46" t="s">
        <v>75</v>
      </c>
      <c r="B22" s="47"/>
      <c r="C22" s="7">
        <v>1</v>
      </c>
      <c r="D22" s="7">
        <v>-4.7300000000000004</v>
      </c>
      <c r="E22" s="7">
        <f>E21-E23</f>
        <v>23.98</v>
      </c>
      <c r="F22" s="7">
        <f>F21-F23</f>
        <v>26.8</v>
      </c>
      <c r="G22" s="7">
        <f>G21-G23</f>
        <v>26.8</v>
      </c>
      <c r="H22" s="7">
        <f t="shared" si="1"/>
        <v>-1.9100000000000001</v>
      </c>
    </row>
    <row r="23" spans="1:8" ht="14.25" customHeight="1">
      <c r="A23" s="136" t="s">
        <v>76</v>
      </c>
      <c r="B23" s="116"/>
      <c r="C23" s="7">
        <v>0.11</v>
      </c>
      <c r="D23" s="7">
        <v>-5.1999999999999998E-2</v>
      </c>
      <c r="E23" s="7">
        <v>2.66</v>
      </c>
      <c r="F23" s="7">
        <v>2.98</v>
      </c>
      <c r="G23" s="7">
        <v>2.98</v>
      </c>
      <c r="H23" s="7">
        <f t="shared" si="1"/>
        <v>0.26799999999999985</v>
      </c>
    </row>
    <row r="24" spans="1:8" ht="14.25" customHeight="1">
      <c r="A24" s="10" t="s">
        <v>46</v>
      </c>
      <c r="B24" s="48"/>
      <c r="C24" s="35">
        <v>3.65</v>
      </c>
      <c r="D24" s="7">
        <v>-16.41</v>
      </c>
      <c r="E24" s="7">
        <v>87.61</v>
      </c>
      <c r="F24" s="7">
        <v>97.48</v>
      </c>
      <c r="G24" s="7">
        <v>97.48</v>
      </c>
      <c r="H24" s="7">
        <f t="shared" si="1"/>
        <v>-6.5399999999999956</v>
      </c>
    </row>
    <row r="25" spans="1:8" ht="14.25" customHeight="1">
      <c r="A25" s="46" t="s">
        <v>75</v>
      </c>
      <c r="B25" s="47"/>
      <c r="C25" s="7">
        <v>3.29</v>
      </c>
      <c r="D25" s="7">
        <v>-14.76</v>
      </c>
      <c r="E25" s="7">
        <f>E24-E26</f>
        <v>78.849999999999994</v>
      </c>
      <c r="F25" s="7">
        <f>F24-F26</f>
        <v>87.73</v>
      </c>
      <c r="G25" s="7">
        <f>G24-G26</f>
        <v>87.73</v>
      </c>
      <c r="H25" s="7">
        <f t="shared" si="1"/>
        <v>-5.8799999999999901</v>
      </c>
    </row>
    <row r="26" spans="1:8">
      <c r="A26" s="136" t="s">
        <v>76</v>
      </c>
      <c r="B26" s="116"/>
      <c r="C26" s="7">
        <v>0.36</v>
      </c>
      <c r="D26" s="7">
        <v>-1.65</v>
      </c>
      <c r="E26" s="7">
        <v>8.76</v>
      </c>
      <c r="F26" s="7">
        <v>9.75</v>
      </c>
      <c r="G26" s="7">
        <v>9.75</v>
      </c>
      <c r="H26" s="7">
        <f t="shared" si="1"/>
        <v>-0.6599999999999997</v>
      </c>
    </row>
    <row r="27" spans="1:8" ht="14.25" customHeight="1">
      <c r="A27" s="122" t="s">
        <v>47</v>
      </c>
      <c r="B27" s="123"/>
      <c r="C27" s="142">
        <v>4.1900000000000004</v>
      </c>
      <c r="D27" s="140">
        <v>-13.13</v>
      </c>
      <c r="E27" s="140">
        <v>76.16</v>
      </c>
      <c r="F27" s="140">
        <v>85.27</v>
      </c>
      <c r="G27" s="140">
        <v>85.27</v>
      </c>
      <c r="H27" s="7">
        <f t="shared" si="1"/>
        <v>-4.0200000000000014</v>
      </c>
    </row>
    <row r="28" spans="1:8" ht="0.75" hidden="1" customHeight="1">
      <c r="A28" s="124"/>
      <c r="B28" s="125"/>
      <c r="C28" s="143"/>
      <c r="D28" s="141"/>
      <c r="E28" s="141"/>
      <c r="F28" s="141"/>
      <c r="G28" s="141"/>
      <c r="H28" s="7">
        <f t="shared" si="1"/>
        <v>0</v>
      </c>
    </row>
    <row r="29" spans="1:8">
      <c r="A29" s="46" t="s">
        <v>75</v>
      </c>
      <c r="B29" s="47"/>
      <c r="C29" s="7">
        <v>3.77</v>
      </c>
      <c r="D29" s="7">
        <v>-11.82</v>
      </c>
      <c r="E29" s="7">
        <f>E27-E30</f>
        <v>68.539999999999992</v>
      </c>
      <c r="F29" s="7">
        <f>F27-F30</f>
        <v>76.739999999999995</v>
      </c>
      <c r="G29" s="7">
        <f>G27-G30</f>
        <v>76.739999999999995</v>
      </c>
      <c r="H29" s="7">
        <f t="shared" si="1"/>
        <v>-3.6199999999999974</v>
      </c>
    </row>
    <row r="30" spans="1:8">
      <c r="A30" s="136" t="s">
        <v>76</v>
      </c>
      <c r="B30" s="116"/>
      <c r="C30" s="7">
        <v>0.42</v>
      </c>
      <c r="D30" s="7">
        <v>-1.31</v>
      </c>
      <c r="E30" s="7">
        <v>7.62</v>
      </c>
      <c r="F30" s="7">
        <v>8.5299999999999994</v>
      </c>
      <c r="G30" s="7">
        <v>8.5299999999999994</v>
      </c>
      <c r="H30" s="7">
        <f t="shared" si="1"/>
        <v>-0.4000000000000008</v>
      </c>
    </row>
    <row r="31" spans="1:8" ht="11.25" customHeight="1">
      <c r="A31" s="60"/>
      <c r="B31" s="61"/>
      <c r="C31" s="7"/>
      <c r="D31" s="7"/>
      <c r="E31" s="7"/>
      <c r="F31" s="7"/>
      <c r="G31" s="58"/>
      <c r="H31" s="7"/>
    </row>
    <row r="32" spans="1:8" ht="15.75" customHeight="1">
      <c r="A32" s="134" t="s">
        <v>48</v>
      </c>
      <c r="B32" s="135"/>
      <c r="C32" s="35">
        <v>7.8</v>
      </c>
      <c r="D32" s="35">
        <v>152.4</v>
      </c>
      <c r="E32" s="35">
        <v>178.44</v>
      </c>
      <c r="F32" s="35">
        <v>199.43</v>
      </c>
      <c r="G32" s="67">
        <f>G33+G34</f>
        <v>178.32999999999998</v>
      </c>
      <c r="H32" s="35">
        <f>F32-E32+D32+F32-G32</f>
        <v>194.49000000000007</v>
      </c>
    </row>
    <row r="33" spans="1:8" ht="13.5" customHeight="1">
      <c r="A33" s="46" t="s">
        <v>78</v>
      </c>
      <c r="B33" s="47"/>
      <c r="C33" s="7">
        <v>7.02</v>
      </c>
      <c r="D33" s="7">
        <v>152.72999999999999</v>
      </c>
      <c r="E33" s="7">
        <f>E32-E34</f>
        <v>160.6</v>
      </c>
      <c r="F33" s="7">
        <f>F32-F34</f>
        <v>179.49</v>
      </c>
      <c r="G33" s="59">
        <v>158.38999999999999</v>
      </c>
      <c r="H33" s="35">
        <f t="shared" ref="H33:H34" si="2">F33-E33+D33+F33-G33</f>
        <v>192.72000000000003</v>
      </c>
    </row>
    <row r="34" spans="1:8" ht="12.75" customHeight="1">
      <c r="A34" s="136" t="s">
        <v>76</v>
      </c>
      <c r="B34" s="116"/>
      <c r="C34" s="7">
        <v>0.78</v>
      </c>
      <c r="D34" s="7">
        <v>-0.33</v>
      </c>
      <c r="E34" s="7">
        <v>17.84</v>
      </c>
      <c r="F34" s="7">
        <v>19.940000000000001</v>
      </c>
      <c r="G34" s="7">
        <v>19.940000000000001</v>
      </c>
      <c r="H34" s="35">
        <f t="shared" si="2"/>
        <v>1.7699999999999996</v>
      </c>
    </row>
    <row r="35" spans="1:8" ht="12.75" customHeight="1">
      <c r="A35" s="146" t="s">
        <v>151</v>
      </c>
      <c r="B35" s="150"/>
      <c r="C35" s="7"/>
      <c r="D35" s="35">
        <v>0</v>
      </c>
      <c r="E35" s="35">
        <f>E37+E38+E39+E40</f>
        <v>58.48</v>
      </c>
      <c r="F35" s="35">
        <f>F37+F38+F39+F40</f>
        <v>56.129999999999995</v>
      </c>
      <c r="G35" s="67">
        <v>56.13</v>
      </c>
      <c r="H35" s="35">
        <f>F35-E33:E35</f>
        <v>-2.3500000000000014</v>
      </c>
    </row>
    <row r="36" spans="1:8" ht="12.75" customHeight="1">
      <c r="A36" s="46" t="s">
        <v>152</v>
      </c>
      <c r="B36" s="90"/>
      <c r="C36" s="7"/>
      <c r="D36" s="7"/>
      <c r="E36" s="7"/>
      <c r="F36" s="7"/>
      <c r="G36" s="89"/>
      <c r="H36" s="35"/>
    </row>
    <row r="37" spans="1:8" ht="12.75" customHeight="1">
      <c r="A37" s="151" t="s">
        <v>153</v>
      </c>
      <c r="B37" s="147"/>
      <c r="C37" s="7"/>
      <c r="D37" s="7">
        <v>0</v>
      </c>
      <c r="E37" s="7">
        <v>2.2200000000000002</v>
      </c>
      <c r="F37" s="7">
        <v>2.11</v>
      </c>
      <c r="G37" s="7">
        <v>2.11</v>
      </c>
      <c r="H37" s="35">
        <f t="shared" ref="H37:H40" si="3">F37-E35:E37</f>
        <v>-0.11000000000000032</v>
      </c>
    </row>
    <row r="38" spans="1:8" ht="12.75" customHeight="1">
      <c r="A38" s="151" t="s">
        <v>161</v>
      </c>
      <c r="B38" s="147"/>
      <c r="C38" s="7"/>
      <c r="D38" s="7">
        <v>0</v>
      </c>
      <c r="E38" s="7">
        <v>10.76</v>
      </c>
      <c r="F38" s="7">
        <v>10.09</v>
      </c>
      <c r="G38" s="7">
        <v>10.09</v>
      </c>
      <c r="H38" s="35">
        <f t="shared" si="3"/>
        <v>-0.66999999999999993</v>
      </c>
    </row>
    <row r="39" spans="1:8" ht="12.75" customHeight="1">
      <c r="A39" s="151" t="s">
        <v>162</v>
      </c>
      <c r="B39" s="147"/>
      <c r="C39" s="7"/>
      <c r="D39" s="7">
        <v>0</v>
      </c>
      <c r="E39" s="7">
        <v>44.38</v>
      </c>
      <c r="F39" s="7">
        <v>42.9</v>
      </c>
      <c r="G39" s="7">
        <v>42.9</v>
      </c>
      <c r="H39" s="35">
        <f t="shared" si="3"/>
        <v>-1.480000000000004</v>
      </c>
    </row>
    <row r="40" spans="1:8" ht="12" customHeight="1">
      <c r="A40" s="151" t="s">
        <v>154</v>
      </c>
      <c r="B40" s="147"/>
      <c r="C40" s="7"/>
      <c r="D40" s="7">
        <v>0</v>
      </c>
      <c r="E40" s="7">
        <v>1.1200000000000001</v>
      </c>
      <c r="F40" s="7">
        <v>1.03</v>
      </c>
      <c r="G40" s="7">
        <v>1.03</v>
      </c>
      <c r="H40" s="35">
        <f t="shared" si="3"/>
        <v>-9.000000000000008E-2</v>
      </c>
    </row>
    <row r="41" spans="1:8" ht="13.5" customHeight="1">
      <c r="A41" s="146" t="s">
        <v>129</v>
      </c>
      <c r="B41" s="147"/>
      <c r="C41" s="7"/>
      <c r="D41" s="7"/>
      <c r="E41" s="35">
        <f>E8+E32+E35</f>
        <v>615.03</v>
      </c>
      <c r="F41" s="35">
        <f t="shared" ref="F41:G41" si="4">F8+F32+F35</f>
        <v>678.17</v>
      </c>
      <c r="G41" s="35">
        <f t="shared" si="4"/>
        <v>657.06999999999982</v>
      </c>
      <c r="H41" s="7"/>
    </row>
    <row r="42" spans="1:8" ht="13.5" customHeight="1">
      <c r="A42" s="146" t="s">
        <v>130</v>
      </c>
      <c r="B42" s="147"/>
      <c r="C42" s="7"/>
      <c r="D42" s="7"/>
      <c r="E42" s="7"/>
      <c r="F42" s="7"/>
      <c r="G42" s="70"/>
      <c r="H42" s="7"/>
    </row>
    <row r="43" spans="1:8" ht="12.75" customHeight="1">
      <c r="A43" s="126" t="s">
        <v>131</v>
      </c>
      <c r="B43" s="127"/>
      <c r="C43" s="7"/>
      <c r="D43" s="7">
        <v>-3.5</v>
      </c>
      <c r="E43" s="7">
        <v>0</v>
      </c>
      <c r="F43" s="7">
        <v>3.5</v>
      </c>
      <c r="G43" s="62">
        <v>3.5</v>
      </c>
      <c r="H43" s="7">
        <f>D43+F43</f>
        <v>0</v>
      </c>
    </row>
    <row r="44" spans="1:8" ht="16.5" customHeight="1">
      <c r="A44" s="108" t="s">
        <v>132</v>
      </c>
      <c r="B44" s="130"/>
      <c r="C44" s="7" t="s">
        <v>133</v>
      </c>
      <c r="D44" s="77">
        <v>4.5</v>
      </c>
      <c r="E44" s="7">
        <v>2.4</v>
      </c>
      <c r="F44" s="7">
        <v>2.4</v>
      </c>
      <c r="G44" s="62">
        <v>0.4</v>
      </c>
      <c r="H44" s="78">
        <f>D44+F44-G44</f>
        <v>6.5</v>
      </c>
    </row>
    <row r="45" spans="1:8" ht="15" customHeight="1">
      <c r="A45" s="131" t="s">
        <v>59</v>
      </c>
      <c r="B45" s="129"/>
      <c r="C45" s="7" t="s">
        <v>134</v>
      </c>
      <c r="D45" s="7">
        <v>0</v>
      </c>
      <c r="E45" s="7">
        <v>0.4</v>
      </c>
      <c r="F45" s="7">
        <v>0.4</v>
      </c>
      <c r="G45" s="62">
        <v>0.4</v>
      </c>
      <c r="H45" s="7">
        <v>0</v>
      </c>
    </row>
    <row r="46" spans="1:8" ht="15" hidden="1" customHeight="1">
      <c r="A46" s="128" t="s">
        <v>49</v>
      </c>
      <c r="B46" s="129"/>
      <c r="C46" s="7">
        <v>5.27</v>
      </c>
      <c r="D46" s="7"/>
      <c r="E46" s="7"/>
      <c r="F46" s="7"/>
      <c r="G46" s="62"/>
      <c r="H46" s="7"/>
    </row>
    <row r="47" spans="1:8" ht="6" customHeight="1">
      <c r="A47" s="122" t="s">
        <v>59</v>
      </c>
      <c r="B47" s="123"/>
      <c r="C47" s="106"/>
      <c r="D47" s="106"/>
      <c r="E47" s="106"/>
      <c r="F47" s="106"/>
      <c r="G47" s="148"/>
      <c r="H47" s="106"/>
    </row>
    <row r="48" spans="1:8" ht="6.75" customHeight="1">
      <c r="A48" s="124"/>
      <c r="B48" s="125"/>
      <c r="C48" s="107"/>
      <c r="D48" s="107"/>
      <c r="E48" s="107"/>
      <c r="F48" s="107"/>
      <c r="G48" s="149"/>
      <c r="H48" s="107"/>
    </row>
    <row r="49" spans="1:9" ht="13.5" customHeight="1">
      <c r="A49" s="66" t="s">
        <v>135</v>
      </c>
      <c r="B49" s="42"/>
      <c r="C49" s="7"/>
      <c r="D49" s="7">
        <v>6</v>
      </c>
      <c r="E49" s="7">
        <v>1.8</v>
      </c>
      <c r="F49" s="7">
        <v>1.8</v>
      </c>
      <c r="G49" s="58">
        <v>0.3</v>
      </c>
      <c r="H49" s="35">
        <f t="shared" ref="H49" si="5">F49-E49+D49+F49-G49</f>
        <v>7.5</v>
      </c>
    </row>
    <row r="50" spans="1:9" ht="13.5" customHeight="1">
      <c r="A50" s="108" t="s">
        <v>59</v>
      </c>
      <c r="B50" s="109"/>
      <c r="C50" s="7"/>
      <c r="D50" s="7"/>
      <c r="E50" s="7">
        <v>0.3</v>
      </c>
      <c r="F50" s="7">
        <v>0.3</v>
      </c>
      <c r="G50" s="75">
        <v>0.3</v>
      </c>
      <c r="H50" s="7">
        <v>0</v>
      </c>
    </row>
    <row r="51" spans="1:9" ht="21.75" customHeight="1">
      <c r="A51" s="119" t="s">
        <v>129</v>
      </c>
      <c r="B51" s="120"/>
      <c r="C51" s="79"/>
      <c r="D51" s="79"/>
      <c r="E51" s="80">
        <f>E41+E44+E49+E43</f>
        <v>619.2299999999999</v>
      </c>
      <c r="F51" s="80">
        <f>F41+F43+F44+F49</f>
        <v>685.86999999999989</v>
      </c>
      <c r="G51" s="80">
        <f>G41+G43+G44+G49</f>
        <v>661.26999999999975</v>
      </c>
      <c r="H51" s="79"/>
    </row>
    <row r="52" spans="1:9" ht="0.75" customHeight="1">
      <c r="A52" s="110" t="s">
        <v>137</v>
      </c>
      <c r="B52" s="121"/>
      <c r="C52" s="79"/>
      <c r="D52" s="79"/>
      <c r="E52" s="80"/>
      <c r="F52" s="80"/>
      <c r="G52" s="79"/>
      <c r="H52" s="79"/>
    </row>
    <row r="53" spans="1:9" ht="25.5" customHeight="1">
      <c r="A53" s="110" t="s">
        <v>150</v>
      </c>
      <c r="B53" s="110"/>
      <c r="C53" s="81"/>
      <c r="D53" s="81">
        <v>68.930000000000007</v>
      </c>
      <c r="E53" s="82"/>
      <c r="F53" s="83"/>
      <c r="G53" s="83"/>
      <c r="H53" s="88">
        <f>H54+H55</f>
        <v>160.16999999999996</v>
      </c>
      <c r="I53" s="4"/>
    </row>
    <row r="54" spans="1:9" ht="25.5" customHeight="1">
      <c r="A54" s="84" t="s">
        <v>138</v>
      </c>
      <c r="B54" s="84"/>
      <c r="C54" s="81"/>
      <c r="D54" s="81"/>
      <c r="E54" s="82"/>
      <c r="F54" s="83"/>
      <c r="G54" s="83"/>
      <c r="H54" s="87">
        <f>H32+H44+H49</f>
        <v>208.49000000000007</v>
      </c>
    </row>
    <row r="55" spans="1:9" ht="23.25" customHeight="1">
      <c r="A55" s="85" t="s">
        <v>139</v>
      </c>
      <c r="B55" s="86"/>
      <c r="C55" s="81"/>
      <c r="D55" s="81"/>
      <c r="E55" s="82"/>
      <c r="F55" s="83"/>
      <c r="G55" s="83"/>
      <c r="H55" s="82">
        <f>H8+H35</f>
        <v>-48.320000000000114</v>
      </c>
    </row>
    <row r="56" spans="1:9" ht="11.25" customHeight="1">
      <c r="B56" s="69"/>
      <c r="C56" s="28"/>
      <c r="D56" s="28"/>
      <c r="E56" s="28"/>
      <c r="F56" s="28"/>
      <c r="G56" s="28"/>
      <c r="H56" s="28"/>
    </row>
    <row r="57" spans="1:9" ht="12.75" customHeight="1">
      <c r="A57" s="117" t="s">
        <v>127</v>
      </c>
      <c r="B57" s="118"/>
      <c r="C57" s="118"/>
      <c r="D57" s="118"/>
      <c r="E57" s="118"/>
      <c r="F57" s="118"/>
      <c r="G57" s="118"/>
      <c r="H57" s="118"/>
    </row>
    <row r="58" spans="1:9" ht="14.25" customHeight="1"/>
    <row r="59" spans="1:9">
      <c r="A59" s="21" t="s">
        <v>160</v>
      </c>
      <c r="D59" s="23"/>
      <c r="E59" s="23"/>
      <c r="F59" s="23"/>
      <c r="G59" s="23"/>
    </row>
    <row r="60" spans="1:9">
      <c r="A60" s="111" t="s">
        <v>62</v>
      </c>
      <c r="B60" s="116"/>
      <c r="C60" s="116"/>
      <c r="D60" s="113"/>
      <c r="E60" s="37" t="s">
        <v>63</v>
      </c>
      <c r="F60" s="37" t="s">
        <v>64</v>
      </c>
      <c r="G60" s="37" t="s">
        <v>136</v>
      </c>
      <c r="H60" s="76" t="s">
        <v>142</v>
      </c>
    </row>
    <row r="61" spans="1:9">
      <c r="A61" s="114" t="s">
        <v>126</v>
      </c>
      <c r="B61" s="115"/>
      <c r="C61" s="115"/>
      <c r="D61" s="109"/>
      <c r="E61" s="38">
        <v>42826</v>
      </c>
      <c r="F61" s="37">
        <v>1</v>
      </c>
      <c r="G61" s="39">
        <v>0.62</v>
      </c>
      <c r="H61" s="76" t="s">
        <v>143</v>
      </c>
    </row>
    <row r="62" spans="1:9">
      <c r="A62" s="114" t="s">
        <v>141</v>
      </c>
      <c r="B62" s="115"/>
      <c r="C62" s="115"/>
      <c r="D62" s="109"/>
      <c r="E62" s="38">
        <v>42736</v>
      </c>
      <c r="F62" s="37" t="s">
        <v>156</v>
      </c>
      <c r="G62" s="39">
        <v>135.06</v>
      </c>
      <c r="H62" s="76" t="s">
        <v>144</v>
      </c>
    </row>
    <row r="63" spans="1:9">
      <c r="A63" s="114" t="s">
        <v>157</v>
      </c>
      <c r="B63" s="115"/>
      <c r="C63" s="115"/>
      <c r="D63" s="109"/>
      <c r="E63" s="38">
        <v>42795</v>
      </c>
      <c r="F63" s="37" t="s">
        <v>158</v>
      </c>
      <c r="G63" s="39">
        <v>22.71</v>
      </c>
      <c r="H63" s="76" t="s">
        <v>159</v>
      </c>
    </row>
    <row r="64" spans="1:9">
      <c r="A64" s="114"/>
      <c r="B64" s="115"/>
      <c r="C64" s="115"/>
      <c r="D64" s="109"/>
      <c r="E64" s="38"/>
      <c r="F64" s="37"/>
      <c r="G64" s="39"/>
      <c r="H64" s="76"/>
    </row>
    <row r="65" spans="1:8">
      <c r="A65" s="114"/>
      <c r="B65" s="115"/>
      <c r="C65" s="115"/>
      <c r="D65" s="109"/>
      <c r="E65" s="38"/>
      <c r="F65" s="37"/>
      <c r="G65" s="39"/>
      <c r="H65" s="76"/>
    </row>
    <row r="66" spans="1:8">
      <c r="A66" s="114" t="s">
        <v>7</v>
      </c>
      <c r="B66" s="115"/>
      <c r="C66" s="115"/>
      <c r="D66" s="109"/>
      <c r="E66" s="38"/>
      <c r="F66" s="37"/>
      <c r="G66" s="39">
        <f>SUM(G61:G65)</f>
        <v>158.39000000000001</v>
      </c>
      <c r="H66" s="71"/>
    </row>
    <row r="67" spans="1:8">
      <c r="A67" s="21" t="s">
        <v>50</v>
      </c>
      <c r="D67" s="23"/>
      <c r="E67" s="23"/>
      <c r="F67" s="23"/>
      <c r="G67" s="23"/>
    </row>
    <row r="68" spans="1:8">
      <c r="A68" s="21" t="s">
        <v>51</v>
      </c>
      <c r="D68" s="23"/>
      <c r="E68" s="23"/>
      <c r="F68" s="23"/>
      <c r="G68" s="23"/>
    </row>
    <row r="69" spans="1:8" ht="23.25" customHeight="1">
      <c r="A69" s="111" t="s">
        <v>66</v>
      </c>
      <c r="B69" s="116"/>
      <c r="C69" s="116"/>
      <c r="D69" s="116"/>
      <c r="E69" s="113"/>
      <c r="F69" s="41" t="s">
        <v>64</v>
      </c>
      <c r="G69" s="40" t="s">
        <v>65</v>
      </c>
    </row>
    <row r="70" spans="1:8">
      <c r="A70" s="114" t="s">
        <v>106</v>
      </c>
      <c r="B70" s="115"/>
      <c r="C70" s="115"/>
      <c r="D70" s="115"/>
      <c r="E70" s="109"/>
      <c r="F70" s="37" t="s">
        <v>61</v>
      </c>
      <c r="G70" s="37"/>
    </row>
    <row r="71" spans="1:8">
      <c r="A71" s="49"/>
      <c r="B71" s="50"/>
      <c r="C71" s="50"/>
      <c r="D71" s="50"/>
      <c r="E71" s="50"/>
      <c r="F71" s="51"/>
      <c r="G71" s="51"/>
    </row>
    <row r="72" spans="1:8">
      <c r="A72" s="55" t="s">
        <v>79</v>
      </c>
      <c r="B72" s="56"/>
      <c r="C72" s="56"/>
      <c r="D72" s="56"/>
      <c r="E72" s="56"/>
      <c r="F72" s="37"/>
      <c r="G72" s="37"/>
    </row>
    <row r="73" spans="1:8">
      <c r="A73" s="111" t="s">
        <v>80</v>
      </c>
      <c r="B73" s="112"/>
      <c r="C73" s="91" t="s">
        <v>81</v>
      </c>
      <c r="D73" s="112"/>
      <c r="E73" s="37" t="s">
        <v>82</v>
      </c>
      <c r="F73" s="37" t="s">
        <v>83</v>
      </c>
      <c r="G73" s="37" t="s">
        <v>84</v>
      </c>
    </row>
    <row r="74" spans="1:8">
      <c r="A74" s="111" t="s">
        <v>107</v>
      </c>
      <c r="B74" s="112"/>
      <c r="C74" s="91" t="s">
        <v>61</v>
      </c>
      <c r="D74" s="113"/>
      <c r="E74" s="37">
        <v>2</v>
      </c>
      <c r="F74" s="37" t="s">
        <v>61</v>
      </c>
      <c r="G74" s="37" t="s">
        <v>61</v>
      </c>
    </row>
    <row r="75" spans="1:8">
      <c r="A75" s="52"/>
      <c r="B75" s="53"/>
      <c r="C75" s="28"/>
      <c r="D75" s="54"/>
      <c r="E75" s="51"/>
      <c r="F75" s="51"/>
      <c r="G75" s="51"/>
    </row>
    <row r="76" spans="1:8">
      <c r="A76" s="21" t="s">
        <v>123</v>
      </c>
      <c r="D76" s="23"/>
      <c r="E76" s="23"/>
      <c r="F76" s="23"/>
      <c r="G76" s="23"/>
    </row>
    <row r="77" spans="1:8">
      <c r="A77" s="21" t="s">
        <v>163</v>
      </c>
      <c r="D77" s="23"/>
      <c r="E77" s="23"/>
      <c r="F77" s="23"/>
      <c r="G77" s="23"/>
    </row>
    <row r="78" spans="1:8">
      <c r="A78" s="21"/>
      <c r="D78" s="23"/>
      <c r="E78" s="23"/>
      <c r="F78" s="23"/>
      <c r="G78" s="23"/>
    </row>
    <row r="79" spans="1:8">
      <c r="A79" s="132" t="s">
        <v>164</v>
      </c>
      <c r="B79" s="133"/>
      <c r="C79" s="133"/>
      <c r="D79" s="133"/>
      <c r="E79" s="133"/>
      <c r="F79" s="133"/>
      <c r="G79" s="133"/>
    </row>
    <row r="80" spans="1:8" ht="28.5" customHeight="1">
      <c r="A80" s="133"/>
      <c r="B80" s="133"/>
      <c r="C80" s="133"/>
      <c r="D80" s="133"/>
      <c r="E80" s="133"/>
      <c r="F80" s="133"/>
      <c r="G80" s="133"/>
    </row>
    <row r="81" spans="1:7">
      <c r="A81" s="72"/>
      <c r="B81" s="72"/>
      <c r="C81" s="72"/>
      <c r="D81" s="72"/>
      <c r="E81" s="72"/>
      <c r="F81" s="72"/>
      <c r="G81" s="72"/>
    </row>
    <row r="82" spans="1:7">
      <c r="A82" s="68"/>
      <c r="B82" s="68"/>
      <c r="C82" s="68"/>
      <c r="D82" s="68"/>
      <c r="E82" s="68"/>
      <c r="F82" s="68"/>
      <c r="G82" s="68"/>
    </row>
    <row r="83" spans="1:7">
      <c r="A83" s="23" t="s">
        <v>85</v>
      </c>
      <c r="B83" s="57"/>
    </row>
    <row r="84" spans="1:7">
      <c r="A84" s="23" t="s">
        <v>86</v>
      </c>
      <c r="B84" s="57"/>
      <c r="E84" s="23" t="s">
        <v>88</v>
      </c>
    </row>
    <row r="85" spans="1:7">
      <c r="A85" s="23" t="s">
        <v>87</v>
      </c>
      <c r="B85" s="57"/>
    </row>
    <row r="86" spans="1:7">
      <c r="A86" s="23"/>
      <c r="B86" s="57"/>
    </row>
    <row r="87" spans="1:7">
      <c r="A87" s="19" t="s">
        <v>89</v>
      </c>
    </row>
    <row r="88" spans="1:7">
      <c r="A88" s="19" t="s">
        <v>90</v>
      </c>
    </row>
    <row r="89" spans="1:7">
      <c r="A89" s="19" t="s">
        <v>91</v>
      </c>
    </row>
    <row r="90" spans="1:7">
      <c r="A90" s="19" t="s">
        <v>92</v>
      </c>
    </row>
    <row r="91" spans="1:7">
      <c r="A91" s="19"/>
    </row>
  </sheetData>
  <mergeCells count="61">
    <mergeCell ref="A35:B35"/>
    <mergeCell ref="A37:B37"/>
    <mergeCell ref="A38:B38"/>
    <mergeCell ref="A39:B39"/>
    <mergeCell ref="A40:B40"/>
    <mergeCell ref="A63:D63"/>
    <mergeCell ref="A64:D64"/>
    <mergeCell ref="A65:D65"/>
    <mergeCell ref="A4:B4"/>
    <mergeCell ref="A7:H7"/>
    <mergeCell ref="A42:B42"/>
    <mergeCell ref="A14:B14"/>
    <mergeCell ref="A15:B15"/>
    <mergeCell ref="A17:B17"/>
    <mergeCell ref="A18:B18"/>
    <mergeCell ref="A21:B21"/>
    <mergeCell ref="A20:B20"/>
    <mergeCell ref="A34:B34"/>
    <mergeCell ref="G47:G48"/>
    <mergeCell ref="H47:H48"/>
    <mergeCell ref="A41:B41"/>
    <mergeCell ref="A79:G80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F27:F28"/>
    <mergeCell ref="A30:B30"/>
    <mergeCell ref="A32:B32"/>
    <mergeCell ref="A47:B48"/>
    <mergeCell ref="C47:C48"/>
    <mergeCell ref="D47:D48"/>
    <mergeCell ref="E47:E48"/>
    <mergeCell ref="A43:B43"/>
    <mergeCell ref="A46:B46"/>
    <mergeCell ref="A44:B44"/>
    <mergeCell ref="A45:B45"/>
    <mergeCell ref="F47:F48"/>
    <mergeCell ref="A50:B50"/>
    <mergeCell ref="A53:B53"/>
    <mergeCell ref="A73:B73"/>
    <mergeCell ref="A74:B74"/>
    <mergeCell ref="C73:D73"/>
    <mergeCell ref="C74:D74"/>
    <mergeCell ref="A66:D66"/>
    <mergeCell ref="A69:E69"/>
    <mergeCell ref="A70:E70"/>
    <mergeCell ref="A61:D61"/>
    <mergeCell ref="A60:D60"/>
    <mergeCell ref="A57:H57"/>
    <mergeCell ref="A51:B51"/>
    <mergeCell ref="A52:B52"/>
    <mergeCell ref="A62:D6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2018-01-26T01:05:13Z</cp:lastPrinted>
  <dcterms:created xsi:type="dcterms:W3CDTF">2013-02-18T04:38:06Z</dcterms:created>
  <dcterms:modified xsi:type="dcterms:W3CDTF">2018-02-21T06:23:38Z</dcterms:modified>
</cp:coreProperties>
</file>