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8 г. отчеты - проекты\"/>
    </mc:Choice>
  </mc:AlternateContent>
  <bookViews>
    <workbookView xWindow="360" yWindow="30" windowWidth="11355" windowHeight="5280" activeTab="1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H39" i="8" l="1"/>
  <c r="H40" i="8"/>
  <c r="H41" i="8"/>
  <c r="H38" i="8"/>
  <c r="H36" i="8"/>
  <c r="G29" i="8" l="1"/>
  <c r="G26" i="8"/>
  <c r="G25" i="8"/>
  <c r="G23" i="8"/>
  <c r="G22" i="8"/>
  <c r="G20" i="8"/>
  <c r="G19" i="8"/>
  <c r="G17" i="8"/>
  <c r="G16" i="8"/>
  <c r="G14" i="8"/>
  <c r="G13" i="8"/>
  <c r="F29" i="8"/>
  <c r="E29" i="8"/>
  <c r="F8" i="8"/>
  <c r="F10" i="8"/>
  <c r="E8" i="8"/>
  <c r="E10" i="8"/>
  <c r="F9" i="8"/>
  <c r="E9" i="8"/>
  <c r="F34" i="8"/>
  <c r="E34" i="8"/>
  <c r="F33" i="8"/>
  <c r="E33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14" i="8"/>
  <c r="F13" i="8"/>
  <c r="E14" i="8"/>
  <c r="E36" i="8"/>
  <c r="F36" i="8"/>
  <c r="D29" i="8"/>
  <c r="D25" i="8"/>
  <c r="D22" i="8"/>
  <c r="D19" i="8"/>
  <c r="D16" i="8"/>
  <c r="D13" i="8"/>
  <c r="D9" i="8"/>
  <c r="C25" i="8"/>
  <c r="C9" i="8"/>
  <c r="H44" i="8"/>
  <c r="H53" i="8"/>
  <c r="H8" i="8"/>
  <c r="G32" i="8"/>
  <c r="H32" i="8"/>
  <c r="H54" i="8"/>
  <c r="G69" i="8"/>
  <c r="G8" i="8"/>
  <c r="G35" i="8"/>
  <c r="F35" i="8"/>
  <c r="E35" i="8"/>
  <c r="G9" i="8"/>
  <c r="G42" i="8"/>
  <c r="F42" i="8"/>
  <c r="E42" i="8"/>
  <c r="F50" i="8"/>
  <c r="E50" i="8"/>
  <c r="G50" i="8"/>
  <c r="H51" i="8"/>
  <c r="H33" i="8"/>
  <c r="H34" i="8"/>
  <c r="H52" i="8"/>
  <c r="E13" i="8"/>
  <c r="H13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2" i="8"/>
  <c r="H10" i="8"/>
  <c r="H9" i="8"/>
</calcChain>
</file>

<file path=xl/sharedStrings.xml><?xml version="1.0" encoding="utf-8"?>
<sst xmlns="http://schemas.openxmlformats.org/spreadsheetml/2006/main" count="176" uniqueCount="156">
  <si>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</si>
  <si>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</si>
  <si>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</si>
  <si>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</si>
  <si>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</si>
  <si>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</si>
  <si>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</si>
  <si>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</si>
  <si>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</si>
  <si>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</si>
  <si>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</si>
  <si>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</si>
  <si>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</si>
  <si>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</si>
  <si>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</si>
  <si>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</si>
  <si>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</si>
  <si>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</si>
  <si>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</si>
  <si>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</si>
  <si>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</si>
  <si>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</si>
  <si>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</si>
  <si>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</si>
  <si>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</si>
  <si>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</si>
  <si>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</si>
  <si>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</si>
  <si>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</si>
  <si>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</si>
  <si>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</si>
  <si>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</si>
  <si>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</si>
  <si>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</si>
  <si>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</si>
  <si>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</si>
  <si>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</si>
  <si>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</si>
  <si>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</si>
  <si>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</si>
  <si>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</si>
  <si>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</si>
  <si>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</si>
  <si>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</si>
  <si>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</si>
  <si>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</si>
  <si>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</si>
  <si>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</si>
  <si>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</si>
  <si>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</si>
  <si>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8. Реклама в лифтах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</si>
  <si>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</si>
  <si>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</si>
  <si>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</si>
  <si>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</si>
  <si>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</si>
  <si>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</si>
  <si>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</si>
  <si>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</si>
  <si>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</si>
  <si>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</si>
  <si>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</si>
  <si>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</si>
  <si>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</si>
  <si>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</si>
  <si>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</si>
  <si>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</si>
  <si>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</si>
  <si>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</si>
  <si>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</si>
  <si>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</si>
  <si>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</si>
  <si>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</si>
  <si>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</si>
  <si>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</si>
  <si>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</si>
  <si>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</si>
  <si>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</si>
  <si>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</si>
  <si>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</si>
  <si>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</si>
  <si>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</si>
  <si>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</si>
  <si>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</si>
  <si>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</si>
  <si>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</si>
  <si>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</si>
  <si>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</si>
  <si>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</si>
  <si>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</si>
  <si>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</si>
  <si>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</si>
  <si>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</si>
  <si>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ООО " Жилспецсервис - 1"</t>
  </si>
  <si>
    <t>Луговая,75А</t>
  </si>
  <si>
    <t>244 -13-35</t>
  </si>
  <si>
    <t>1 подъезд</t>
  </si>
  <si>
    <t>1 лифт</t>
  </si>
  <si>
    <t>1 м/ провод</t>
  </si>
  <si>
    <r>
      <t xml:space="preserve">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января 2008 года</t>
    </r>
  </si>
  <si>
    <t>техническое обслуживание лифтов</t>
  </si>
  <si>
    <t>№ 45/1 по ул. Луговой</t>
  </si>
  <si>
    <t>9 этажей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</si>
  <si>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</si>
  <si>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</si>
  <si>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</si>
  <si>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</si>
  <si>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</si>
  <si>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</si>
  <si>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</si>
  <si>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</si>
  <si>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</si>
  <si>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</si>
  <si>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</si>
  <si>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</si>
  <si>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</si>
  <si>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</si>
  <si>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</si>
  <si>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</si>
  <si>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обязательное страхование лифтов</t>
  </si>
  <si>
    <t>часть 4.</t>
  </si>
  <si>
    <t>ул. Тунгусская,8</t>
  </si>
  <si>
    <t>количество проживающих</t>
  </si>
  <si>
    <t>103 чел.</t>
  </si>
  <si>
    <t>итого по дому:</t>
  </si>
  <si>
    <t>Прочие работы и услуги</t>
  </si>
  <si>
    <t>1.Телекоммуникац. Услуги(ОктопусНет)</t>
  </si>
  <si>
    <t>200 р/мес</t>
  </si>
  <si>
    <t>34 р/мес</t>
  </si>
  <si>
    <t>150 р/мес</t>
  </si>
  <si>
    <t>25 р/мес</t>
  </si>
  <si>
    <t>сумма, т.р.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</si>
  <si>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</si>
  <si>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</si>
  <si>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</si>
  <si>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</si>
  <si>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исполнитель</t>
  </si>
  <si>
    <t>РесоГарантия</t>
  </si>
  <si>
    <t>всего:564,3 кв.м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</si>
  <si>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</si>
  <si>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</si>
  <si>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</si>
  <si>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</si>
  <si>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</si>
  <si>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эл.энргия на содержание ОИ МКД</t>
  </si>
  <si>
    <t>итого :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</si>
  <si>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</si>
  <si>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</si>
  <si>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</si>
  <si>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</si>
  <si>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</si>
  <si>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2018году.</t>
  </si>
  <si>
    <t>План по статье "текущий ремонт" на 2019 год.</t>
  </si>
  <si>
    <t>Предложение Управляющей компании: ремонт цокольной части фасада с восстановлением штукатурного слоя.</t>
  </si>
  <si>
    <t xml:space="preserve">                      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</si>
  <si>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178/01 от 30.01.2019 года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</si>
</sst>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8" xfId="0" applyBorder="1" applyAlignment="1"/>
    <xf numFmtId="0" fontId="0" fillId="0" borderId="7" xfId="0" applyBorder="1" applyAlignment="1"/>
    <xf numFmtId="0" fontId="3" fillId="0" borderId="2" xfId="0" applyFont="1" applyBorder="1" applyAlignment="1">
      <alignment horizontal="center" wrapText="1"/>
    </xf>
    <xf numFmtId="0" fontId="6" fillId="0" borderId="2" xfId="0" applyFont="1" applyBorder="1" applyAlignment="1"/>
    <xf numFmtId="0" fontId="3" fillId="0" borderId="1" xfId="0" applyFont="1" applyBorder="1" applyAlignment="1"/>
    <xf numFmtId="0" fontId="3" fillId="0" borderId="1" xfId="0" applyFont="1" applyFill="1" applyBorder="1" applyAlignment="1"/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0" fillId="0" borderId="1" xfId="0" applyBorder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8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6" fillId="0" borderId="1" xfId="0" applyFont="1" applyBorder="1"/>
    <xf numFmtId="0" fontId="16" fillId="0" borderId="0" xfId="0" applyFont="1"/>
    <xf numFmtId="17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7" xfId="0" applyFont="1" applyFill="1" applyBorder="1" applyAlignment="1"/>
    <xf numFmtId="0" fontId="3" fillId="0" borderId="2" xfId="0" applyFont="1" applyFill="1" applyBorder="1" applyAlignment="1"/>
    <xf numFmtId="0" fontId="9" fillId="0" borderId="8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9" fillId="0" borderId="2" xfId="0" applyFont="1" applyBorder="1" applyAlignment="1"/>
    <xf numFmtId="0" fontId="3" fillId="0" borderId="8" xfId="0" applyFont="1" applyBorder="1" applyAlignment="1"/>
    <xf numFmtId="0" fontId="9" fillId="0" borderId="8" xfId="0" applyFont="1" applyBorder="1" applyAlignment="1"/>
    <xf numFmtId="16" fontId="3" fillId="0" borderId="2" xfId="0" applyNumberFormat="1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" xfId="0" applyFont="1" applyFill="1" applyBorder="1" applyAlignment="1"/>
    <xf numFmtId="0" fontId="9" fillId="2" borderId="7" xfId="0" applyFont="1" applyFill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12" fillId="0" borderId="0" xfId="0" applyFont="1" applyAlignment="1"/>
    <xf numFmtId="0" fontId="16" fillId="0" borderId="2" xfId="0" applyFont="1" applyBorder="1" applyAlignment="1"/>
    <xf numFmtId="0" fontId="16" fillId="0" borderId="7" xfId="0" applyFont="1" applyBorder="1" applyAlignment="1"/>
    <xf numFmtId="0" fontId="16" fillId="0" borderId="8" xfId="0" applyFont="1" applyBorder="1" applyAlignment="1"/>
    <xf numFmtId="0" fontId="6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9" fillId="2" borderId="8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1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146</v>
      </c>
      <c r="C1" s="1"/>
    </row>
    <row r="2" spans="1:4" ht="15" customHeight="1" x14ac:dyDescent="0.25">
      <c r="A2" s="2" t="s">
        <v>55</v>
      </c>
      <c r="C2" s="4"/>
    </row>
    <row r="3" spans="1:4" ht="15.75" x14ac:dyDescent="0.25">
      <c r="B3" s="4" t="s">
        <v>10</v>
      </c>
      <c r="C3" s="24" t="s">
        <v>101</v>
      </c>
    </row>
    <row r="4" spans="1:4" ht="14.25" customHeight="1" x14ac:dyDescent="0.25">
      <c r="A4" s="22" t="s">
        <v>155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56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9</v>
      </c>
      <c r="C8" s="27" t="s">
        <v>53</v>
      </c>
      <c r="D8" s="14"/>
    </row>
    <row r="9" spans="1:4" s="3" customFormat="1" ht="12" customHeight="1" x14ac:dyDescent="0.25">
      <c r="A9" s="12" t="s">
        <v>1</v>
      </c>
      <c r="B9" s="13" t="s">
        <v>11</v>
      </c>
      <c r="C9" s="94" t="s">
        <v>12</v>
      </c>
      <c r="D9" s="95"/>
    </row>
    <row r="10" spans="1:4" s="3" customFormat="1" ht="24" customHeight="1" x14ac:dyDescent="0.25">
      <c r="A10" s="12" t="s">
        <v>2</v>
      </c>
      <c r="B10" s="15" t="s">
        <v>13</v>
      </c>
      <c r="C10" s="96" t="s">
        <v>90</v>
      </c>
      <c r="D10" s="97"/>
    </row>
    <row r="11" spans="1:4" s="3" customFormat="1" ht="15" customHeight="1" x14ac:dyDescent="0.25">
      <c r="A11" s="12" t="s">
        <v>3</v>
      </c>
      <c r="B11" s="13" t="s">
        <v>14</v>
      </c>
      <c r="C11" s="94" t="s">
        <v>15</v>
      </c>
      <c r="D11" s="95"/>
    </row>
    <row r="12" spans="1:4" s="3" customFormat="1" ht="15" customHeight="1" x14ac:dyDescent="0.25">
      <c r="A12" s="100">
        <v>5</v>
      </c>
      <c r="B12" s="100" t="s">
        <v>103</v>
      </c>
      <c r="C12" s="60" t="s">
        <v>104</v>
      </c>
      <c r="D12" s="6" t="s">
        <v>105</v>
      </c>
    </row>
    <row r="13" spans="1:4" s="3" customFormat="1" ht="15" customHeight="1" x14ac:dyDescent="0.25">
      <c r="A13" s="100"/>
      <c r="B13" s="100"/>
      <c r="C13" s="60" t="s">
        <v>106</v>
      </c>
      <c r="D13" s="6" t="s">
        <v>107</v>
      </c>
    </row>
    <row r="14" spans="1:4" s="3" customFormat="1" ht="15" customHeight="1" x14ac:dyDescent="0.25">
      <c r="A14" s="100"/>
      <c r="B14" s="100"/>
      <c r="C14" s="60" t="s">
        <v>108</v>
      </c>
      <c r="D14" s="6" t="s">
        <v>109</v>
      </c>
    </row>
    <row r="15" spans="1:4" s="3" customFormat="1" ht="15" customHeight="1" x14ac:dyDescent="0.25">
      <c r="A15" s="100"/>
      <c r="B15" s="100"/>
      <c r="C15" s="60" t="s">
        <v>110</v>
      </c>
      <c r="D15" s="6" t="s">
        <v>111</v>
      </c>
    </row>
    <row r="16" spans="1:4" s="3" customFormat="1" ht="15" customHeight="1" x14ac:dyDescent="0.25">
      <c r="A16" s="100"/>
      <c r="B16" s="100"/>
      <c r="C16" s="60" t="s">
        <v>112</v>
      </c>
      <c r="D16" s="6" t="s">
        <v>113</v>
      </c>
    </row>
    <row r="17" spans="1:5" s="3" customFormat="1" ht="15" customHeight="1" x14ac:dyDescent="0.25">
      <c r="A17" s="100"/>
      <c r="B17" s="100"/>
      <c r="C17" s="60" t="s">
        <v>114</v>
      </c>
      <c r="D17" s="6" t="s">
        <v>115</v>
      </c>
    </row>
    <row r="18" spans="1:5" s="3" customFormat="1" ht="15" customHeight="1" x14ac:dyDescent="0.25">
      <c r="A18" s="100"/>
      <c r="B18" s="100"/>
      <c r="C18" s="61" t="s">
        <v>116</v>
      </c>
      <c r="D18" s="6" t="s">
        <v>117</v>
      </c>
    </row>
    <row r="19" spans="1:5" s="3" customFormat="1" ht="14.25" customHeight="1" x14ac:dyDescent="0.25">
      <c r="A19" s="12" t="s">
        <v>4</v>
      </c>
      <c r="B19" s="13" t="s">
        <v>16</v>
      </c>
      <c r="C19" s="98" t="s">
        <v>118</v>
      </c>
      <c r="D19" s="99"/>
    </row>
    <row r="20" spans="1:5" s="3" customFormat="1" x14ac:dyDescent="0.25">
      <c r="A20" s="12" t="s">
        <v>5</v>
      </c>
      <c r="B20" s="13" t="s">
        <v>17</v>
      </c>
      <c r="C20" s="102" t="s">
        <v>61</v>
      </c>
      <c r="D20" s="103"/>
    </row>
    <row r="21" spans="1:5" s="3" customFormat="1" ht="16.5" customHeight="1" x14ac:dyDescent="0.25">
      <c r="A21" s="12" t="s">
        <v>6</v>
      </c>
      <c r="B21" s="13" t="s">
        <v>18</v>
      </c>
      <c r="C21" s="96" t="s">
        <v>19</v>
      </c>
      <c r="D21" s="97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20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21</v>
      </c>
      <c r="C25" s="7" t="s">
        <v>22</v>
      </c>
      <c r="D25" s="9" t="s">
        <v>23</v>
      </c>
    </row>
    <row r="26" spans="1:5" s="5" customFormat="1" ht="28.5" customHeight="1" x14ac:dyDescent="0.25">
      <c r="A26" s="104" t="s">
        <v>26</v>
      </c>
      <c r="B26" s="105"/>
      <c r="C26" s="105"/>
      <c r="D26" s="106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92</v>
      </c>
      <c r="C28" s="6" t="s">
        <v>24</v>
      </c>
      <c r="D28" s="6" t="s">
        <v>25</v>
      </c>
    </row>
    <row r="29" spans="1:5" x14ac:dyDescent="0.25">
      <c r="A29" s="20" t="s">
        <v>27</v>
      </c>
      <c r="B29" s="19"/>
      <c r="C29" s="19"/>
      <c r="D29" s="19"/>
    </row>
    <row r="30" spans="1:5" ht="12.75" customHeight="1" x14ac:dyDescent="0.25">
      <c r="A30" s="7">
        <v>1</v>
      </c>
      <c r="B30" s="6" t="s">
        <v>93</v>
      </c>
      <c r="C30" s="6" t="s">
        <v>94</v>
      </c>
      <c r="D30" s="10" t="s">
        <v>95</v>
      </c>
      <c r="E30" t="s">
        <v>89</v>
      </c>
    </row>
    <row r="31" spans="1:5" x14ac:dyDescent="0.25">
      <c r="A31" s="20" t="s">
        <v>43</v>
      </c>
      <c r="B31" s="19"/>
      <c r="C31" s="19"/>
      <c r="D31" s="19"/>
    </row>
    <row r="32" spans="1:5" ht="13.5" customHeight="1" x14ac:dyDescent="0.25">
      <c r="A32" s="20" t="s">
        <v>44</v>
      </c>
      <c r="B32" s="19"/>
      <c r="C32" s="19"/>
      <c r="D32" s="19"/>
    </row>
    <row r="33" spans="1:4" ht="12" customHeight="1" x14ac:dyDescent="0.25">
      <c r="A33" s="7">
        <v>1</v>
      </c>
      <c r="B33" s="6" t="s">
        <v>28</v>
      </c>
      <c r="C33" s="6" t="s">
        <v>121</v>
      </c>
      <c r="D33" s="10" t="s">
        <v>29</v>
      </c>
    </row>
    <row r="34" spans="1:4" x14ac:dyDescent="0.25">
      <c r="A34" s="20" t="s">
        <v>30</v>
      </c>
      <c r="B34" s="19"/>
      <c r="C34" s="19"/>
      <c r="D34" s="19"/>
    </row>
    <row r="35" spans="1:4" ht="14.25" customHeight="1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 x14ac:dyDescent="0.25">
      <c r="A36" s="20" t="s">
        <v>33</v>
      </c>
      <c r="B36" s="19"/>
      <c r="C36" s="19"/>
      <c r="D36" s="19"/>
    </row>
    <row r="37" spans="1:4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54</v>
      </c>
      <c r="B39" s="19"/>
      <c r="C39" s="19"/>
      <c r="D39" s="19"/>
    </row>
    <row r="40" spans="1:4" x14ac:dyDescent="0.25">
      <c r="A40" s="7">
        <v>1</v>
      </c>
      <c r="B40" s="6" t="s">
        <v>35</v>
      </c>
      <c r="C40" s="92">
        <v>1979</v>
      </c>
      <c r="D40" s="93"/>
    </row>
    <row r="41" spans="1:4" x14ac:dyDescent="0.25">
      <c r="A41" s="7">
        <v>2</v>
      </c>
      <c r="B41" s="6" t="s">
        <v>37</v>
      </c>
      <c r="C41" s="92" t="s">
        <v>102</v>
      </c>
      <c r="D41" s="93"/>
    </row>
    <row r="42" spans="1:4" ht="15" customHeight="1" x14ac:dyDescent="0.25">
      <c r="A42" s="7">
        <v>3</v>
      </c>
      <c r="B42" s="6" t="s">
        <v>38</v>
      </c>
      <c r="C42" s="92" t="s">
        <v>96</v>
      </c>
      <c r="D42" s="101"/>
    </row>
    <row r="43" spans="1:4" x14ac:dyDescent="0.25">
      <c r="A43" s="7">
        <v>4</v>
      </c>
      <c r="B43" s="6" t="s">
        <v>36</v>
      </c>
      <c r="C43" s="92" t="s">
        <v>97</v>
      </c>
      <c r="D43" s="101"/>
    </row>
    <row r="44" spans="1:4" x14ac:dyDescent="0.25">
      <c r="A44" s="7">
        <v>5</v>
      </c>
      <c r="B44" s="6" t="s">
        <v>39</v>
      </c>
      <c r="C44" s="92" t="s">
        <v>98</v>
      </c>
      <c r="D44" s="101"/>
    </row>
    <row r="45" spans="1:4" x14ac:dyDescent="0.25">
      <c r="A45" s="7">
        <v>6</v>
      </c>
      <c r="B45" s="6" t="s">
        <v>40</v>
      </c>
      <c r="C45" s="92" t="s">
        <v>154</v>
      </c>
      <c r="D45" s="93"/>
    </row>
    <row r="46" spans="1:4" ht="15" customHeight="1" x14ac:dyDescent="0.25">
      <c r="A46" s="7">
        <v>7</v>
      </c>
      <c r="B46" s="6" t="s">
        <v>41</v>
      </c>
      <c r="C46" s="92" t="s">
        <v>62</v>
      </c>
      <c r="D46" s="93"/>
    </row>
    <row r="47" spans="1:4" x14ac:dyDescent="0.25">
      <c r="A47" s="7">
        <v>8</v>
      </c>
      <c r="B47" s="6" t="s">
        <v>42</v>
      </c>
      <c r="C47" s="92" t="s">
        <v>138</v>
      </c>
      <c r="D47" s="93"/>
    </row>
    <row r="48" spans="1:4" x14ac:dyDescent="0.25">
      <c r="A48" s="7">
        <v>9</v>
      </c>
      <c r="B48" s="6" t="s">
        <v>122</v>
      </c>
      <c r="C48" s="92" t="s">
        <v>123</v>
      </c>
      <c r="D48" s="93"/>
    </row>
    <row r="49" spans="1:4" x14ac:dyDescent="0.25">
      <c r="A49" s="71"/>
      <c r="B49" s="6" t="s">
        <v>91</v>
      </c>
      <c r="C49" s="71" t="s">
        <v>99</v>
      </c>
      <c r="D49" s="71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8">
    <mergeCell ref="A12:A18"/>
    <mergeCell ref="B12:B18"/>
    <mergeCell ref="C45:D45"/>
    <mergeCell ref="C46:D46"/>
    <mergeCell ref="C47:D47"/>
    <mergeCell ref="C44:D44"/>
    <mergeCell ref="C20:D20"/>
    <mergeCell ref="C21:D21"/>
    <mergeCell ref="A26:D26"/>
    <mergeCell ref="C40:D40"/>
    <mergeCell ref="C41:D41"/>
    <mergeCell ref="C42:D42"/>
    <mergeCell ref="C43:D43"/>
    <mergeCell ref="C48:D48"/>
    <mergeCell ref="C9:D9"/>
    <mergeCell ref="C10:D10"/>
    <mergeCell ref="C11:D11"/>
    <mergeCell ref="C19:D19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topLeftCell="A29" zoomScale="120" zoomScaleNormal="120" workbookViewId="0">
      <selection activeCell="K50" sqref="K50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5703125" customWidth="1"/>
    <col min="8" max="8" width="11" customWidth="1"/>
  </cols>
  <sheetData>
    <row r="1" spans="1:8" x14ac:dyDescent="0.25">
      <c r="A1" s="4" t="s">
        <v>132</v>
      </c>
      <c r="B1"/>
      <c r="C1" s="44"/>
      <c r="D1" s="44"/>
    </row>
    <row r="2" spans="1:8" ht="13.5" customHeight="1" x14ac:dyDescent="0.25">
      <c r="A2" s="4" t="s">
        <v>147</v>
      </c>
      <c r="B2"/>
      <c r="C2" s="44"/>
      <c r="D2" s="44"/>
    </row>
    <row r="3" spans="1:8" ht="56.25" customHeight="1" x14ac:dyDescent="0.25">
      <c r="A3" s="107" t="s">
        <v>68</v>
      </c>
      <c r="B3" s="108"/>
      <c r="C3" s="45" t="s">
        <v>69</v>
      </c>
      <c r="D3" s="32" t="s">
        <v>70</v>
      </c>
      <c r="E3" s="32" t="s">
        <v>71</v>
      </c>
      <c r="F3" s="32" t="s">
        <v>72</v>
      </c>
      <c r="G3" s="46" t="s">
        <v>73</v>
      </c>
      <c r="H3" s="32" t="s">
        <v>74</v>
      </c>
    </row>
    <row r="4" spans="1:8" ht="24" customHeight="1" x14ac:dyDescent="0.25">
      <c r="A4" s="116" t="s">
        <v>148</v>
      </c>
      <c r="B4" s="117"/>
      <c r="C4" s="45"/>
      <c r="D4" s="32">
        <v>-282.57</v>
      </c>
      <c r="E4" s="32"/>
      <c r="F4" s="32"/>
      <c r="G4" s="46"/>
      <c r="H4" s="32"/>
    </row>
    <row r="5" spans="1:8" ht="15" customHeight="1" x14ac:dyDescent="0.25">
      <c r="A5" s="72" t="s">
        <v>133</v>
      </c>
      <c r="B5" s="73"/>
      <c r="C5" s="45"/>
      <c r="D5" s="32">
        <v>8</v>
      </c>
      <c r="E5" s="32"/>
      <c r="F5" s="32"/>
      <c r="G5" s="46"/>
      <c r="H5" s="32"/>
    </row>
    <row r="6" spans="1:8" ht="18.75" customHeight="1" x14ac:dyDescent="0.25">
      <c r="A6" s="72" t="s">
        <v>134</v>
      </c>
      <c r="B6" s="73"/>
      <c r="C6" s="45"/>
      <c r="D6" s="32">
        <v>-290.57</v>
      </c>
      <c r="E6" s="32"/>
      <c r="F6" s="32"/>
      <c r="G6" s="46"/>
      <c r="H6" s="32"/>
    </row>
    <row r="7" spans="1:8" ht="20.25" customHeight="1" x14ac:dyDescent="0.25">
      <c r="A7" s="112" t="s">
        <v>149</v>
      </c>
      <c r="B7" s="111"/>
      <c r="C7" s="111"/>
      <c r="D7" s="111"/>
      <c r="E7" s="111"/>
      <c r="F7" s="111"/>
      <c r="G7" s="111"/>
      <c r="H7" s="118"/>
    </row>
    <row r="8" spans="1:8" ht="17.25" customHeight="1" x14ac:dyDescent="0.25">
      <c r="A8" s="107" t="s">
        <v>75</v>
      </c>
      <c r="B8" s="109"/>
      <c r="C8" s="36">
        <v>21.13</v>
      </c>
      <c r="D8" s="33">
        <v>-252.78</v>
      </c>
      <c r="E8" s="33">
        <f>E12+E15+E18+E21+E24+E27</f>
        <v>493.99999999999994</v>
      </c>
      <c r="F8" s="33">
        <f>F12+F15+F18+F21+F24+F27</f>
        <v>432.61000000000007</v>
      </c>
      <c r="G8" s="33">
        <f>G12+G15+G18+G21+G24+G27</f>
        <v>432.61000000000007</v>
      </c>
      <c r="H8" s="90">
        <f>F8-E8+D8</f>
        <v>-314.16999999999985</v>
      </c>
    </row>
    <row r="9" spans="1:8" x14ac:dyDescent="0.25">
      <c r="A9" s="47" t="s">
        <v>76</v>
      </c>
      <c r="B9" s="48"/>
      <c r="C9" s="7">
        <f>C8-C10</f>
        <v>19.02</v>
      </c>
      <c r="D9" s="7">
        <f>D8-D10</f>
        <v>-227.5</v>
      </c>
      <c r="E9" s="90">
        <f>E8-E10</f>
        <v>444.59999999999997</v>
      </c>
      <c r="F9" s="90">
        <f>F8-F10</f>
        <v>389.34900000000005</v>
      </c>
      <c r="G9" s="7">
        <f>G8-G10</f>
        <v>389.35000000000008</v>
      </c>
      <c r="H9" s="90">
        <f>F13-E13+D9</f>
        <v>-241.89999999999998</v>
      </c>
    </row>
    <row r="10" spans="1:8" x14ac:dyDescent="0.25">
      <c r="A10" s="110" t="s">
        <v>77</v>
      </c>
      <c r="B10" s="111"/>
      <c r="C10" s="7">
        <v>2.11</v>
      </c>
      <c r="D10" s="7">
        <v>-25.28</v>
      </c>
      <c r="E10" s="90">
        <f>E8*10%</f>
        <v>49.4</v>
      </c>
      <c r="F10" s="90">
        <f>F8*10%</f>
        <v>43.26100000000001</v>
      </c>
      <c r="G10" s="7">
        <v>43.26</v>
      </c>
      <c r="H10" s="90">
        <f t="shared" ref="H10" si="0">F10-E10+D10</f>
        <v>-31.41899999999999</v>
      </c>
    </row>
    <row r="11" spans="1:8" ht="12.75" customHeight="1" x14ac:dyDescent="0.25">
      <c r="A11" s="112" t="s">
        <v>78</v>
      </c>
      <c r="B11" s="113"/>
      <c r="C11" s="113"/>
      <c r="D11" s="113"/>
      <c r="E11" s="113"/>
      <c r="F11" s="113"/>
      <c r="G11" s="113"/>
      <c r="H11" s="109"/>
    </row>
    <row r="12" spans="1:8" x14ac:dyDescent="0.25">
      <c r="A12" s="114" t="s">
        <v>57</v>
      </c>
      <c r="B12" s="115"/>
      <c r="C12" s="36">
        <v>5.65</v>
      </c>
      <c r="D12" s="33">
        <v>-78.540000000000006</v>
      </c>
      <c r="E12" s="33">
        <v>133.88</v>
      </c>
      <c r="F12" s="33">
        <v>117.88</v>
      </c>
      <c r="G12" s="33">
        <v>117.88</v>
      </c>
      <c r="H12" s="90">
        <f t="shared" ref="H12:H30" si="1">F12-E12+D12</f>
        <v>-94.54</v>
      </c>
    </row>
    <row r="13" spans="1:8" x14ac:dyDescent="0.25">
      <c r="A13" s="47" t="s">
        <v>76</v>
      </c>
      <c r="B13" s="48"/>
      <c r="C13" s="7">
        <v>5.08</v>
      </c>
      <c r="D13" s="7">
        <f>D12-D14</f>
        <v>-70.680000000000007</v>
      </c>
      <c r="E13" s="90">
        <f>E12-E14</f>
        <v>120.49199999999999</v>
      </c>
      <c r="F13" s="90">
        <f>F12-F14</f>
        <v>106.092</v>
      </c>
      <c r="G13" s="90">
        <f>G12-G14</f>
        <v>106.092</v>
      </c>
      <c r="H13" s="90">
        <f t="shared" si="1"/>
        <v>-85.08</v>
      </c>
    </row>
    <row r="14" spans="1:8" x14ac:dyDescent="0.25">
      <c r="A14" s="110" t="s">
        <v>77</v>
      </c>
      <c r="B14" s="111"/>
      <c r="C14" s="7">
        <v>0.56999999999999995</v>
      </c>
      <c r="D14" s="7">
        <v>-7.86</v>
      </c>
      <c r="E14" s="90">
        <f>E12*10%</f>
        <v>13.388</v>
      </c>
      <c r="F14" s="90">
        <f>F12*10%</f>
        <v>11.788</v>
      </c>
      <c r="G14" s="90">
        <f>G12*10%</f>
        <v>11.788</v>
      </c>
      <c r="H14" s="90">
        <f t="shared" si="1"/>
        <v>-9.4600000000000009</v>
      </c>
    </row>
    <row r="15" spans="1:8" ht="23.25" customHeight="1" x14ac:dyDescent="0.25">
      <c r="A15" s="114" t="s">
        <v>45</v>
      </c>
      <c r="B15" s="115"/>
      <c r="C15" s="36">
        <v>3.45</v>
      </c>
      <c r="D15" s="33">
        <v>-46.97</v>
      </c>
      <c r="E15" s="33">
        <v>81.75</v>
      </c>
      <c r="F15" s="33">
        <v>71.98</v>
      </c>
      <c r="G15" s="33">
        <v>71.98</v>
      </c>
      <c r="H15" s="90">
        <f t="shared" si="1"/>
        <v>-56.739999999999995</v>
      </c>
    </row>
    <row r="16" spans="1:8" x14ac:dyDescent="0.25">
      <c r="A16" s="47" t="s">
        <v>76</v>
      </c>
      <c r="B16" s="48"/>
      <c r="C16" s="7">
        <v>3.1</v>
      </c>
      <c r="D16" s="7">
        <f>D15-D17</f>
        <v>-42.26</v>
      </c>
      <c r="E16" s="90">
        <f>E15-E17</f>
        <v>73.575000000000003</v>
      </c>
      <c r="F16" s="90">
        <f>F15-F17</f>
        <v>64.782000000000011</v>
      </c>
      <c r="G16" s="90">
        <f>G15-G17</f>
        <v>64.782000000000011</v>
      </c>
      <c r="H16" s="90">
        <f t="shared" si="1"/>
        <v>-51.05299999999999</v>
      </c>
    </row>
    <row r="17" spans="1:8" ht="15" customHeight="1" x14ac:dyDescent="0.25">
      <c r="A17" s="110" t="s">
        <v>77</v>
      </c>
      <c r="B17" s="111"/>
      <c r="C17" s="7">
        <v>0.35</v>
      </c>
      <c r="D17" s="7">
        <v>-4.71</v>
      </c>
      <c r="E17" s="90">
        <f>E15*10%</f>
        <v>8.1750000000000007</v>
      </c>
      <c r="F17" s="90">
        <f>F15*10%</f>
        <v>7.1980000000000004</v>
      </c>
      <c r="G17" s="90">
        <f>G15*10%</f>
        <v>7.1980000000000004</v>
      </c>
      <c r="H17" s="90">
        <f t="shared" si="1"/>
        <v>-5.6870000000000003</v>
      </c>
    </row>
    <row r="18" spans="1:8" ht="15" customHeight="1" x14ac:dyDescent="0.25">
      <c r="A18" s="114" t="s">
        <v>58</v>
      </c>
      <c r="B18" s="115"/>
      <c r="C18" s="45">
        <v>2.37</v>
      </c>
      <c r="D18" s="33">
        <v>-32.17</v>
      </c>
      <c r="E18" s="33">
        <v>56.16</v>
      </c>
      <c r="F18" s="33">
        <v>49.45</v>
      </c>
      <c r="G18" s="33">
        <v>49.45</v>
      </c>
      <c r="H18" s="90">
        <f t="shared" si="1"/>
        <v>-38.879999999999995</v>
      </c>
    </row>
    <row r="19" spans="1:8" ht="13.5" customHeight="1" x14ac:dyDescent="0.25">
      <c r="A19" s="47" t="s">
        <v>76</v>
      </c>
      <c r="B19" s="48"/>
      <c r="C19" s="7">
        <v>2.13</v>
      </c>
      <c r="D19" s="7">
        <f>D18-D20</f>
        <v>-28.96</v>
      </c>
      <c r="E19" s="90">
        <f>E18-E20</f>
        <v>50.543999999999997</v>
      </c>
      <c r="F19" s="90">
        <f>F18-F20</f>
        <v>44.505000000000003</v>
      </c>
      <c r="G19" s="90">
        <f>G18-G20</f>
        <v>44.505000000000003</v>
      </c>
      <c r="H19" s="90">
        <f t="shared" si="1"/>
        <v>-34.998999999999995</v>
      </c>
    </row>
    <row r="20" spans="1:8" ht="15" customHeight="1" x14ac:dyDescent="0.25">
      <c r="A20" s="110" t="s">
        <v>77</v>
      </c>
      <c r="B20" s="111"/>
      <c r="C20" s="7">
        <v>0.24</v>
      </c>
      <c r="D20" s="7">
        <v>-3.21</v>
      </c>
      <c r="E20" s="90">
        <f>E18*10%</f>
        <v>5.6159999999999997</v>
      </c>
      <c r="F20" s="90">
        <f>F18*10%</f>
        <v>4.9450000000000003</v>
      </c>
      <c r="G20" s="90">
        <f>G18*10%</f>
        <v>4.9450000000000003</v>
      </c>
      <c r="H20" s="90">
        <f t="shared" si="1"/>
        <v>-3.8809999999999993</v>
      </c>
    </row>
    <row r="21" spans="1:8" x14ac:dyDescent="0.25">
      <c r="A21" s="114" t="s">
        <v>59</v>
      </c>
      <c r="B21" s="115"/>
      <c r="C21" s="35">
        <v>1.1100000000000001</v>
      </c>
      <c r="D21" s="7">
        <v>-15.11</v>
      </c>
      <c r="E21" s="7">
        <v>26.3</v>
      </c>
      <c r="F21" s="7">
        <v>23.16</v>
      </c>
      <c r="G21" s="7">
        <v>23.16</v>
      </c>
      <c r="H21" s="90">
        <f t="shared" si="1"/>
        <v>-18.25</v>
      </c>
    </row>
    <row r="22" spans="1:8" ht="14.25" customHeight="1" x14ac:dyDescent="0.25">
      <c r="A22" s="47" t="s">
        <v>76</v>
      </c>
      <c r="B22" s="48"/>
      <c r="C22" s="7">
        <v>1</v>
      </c>
      <c r="D22" s="7">
        <f>D21-D23</f>
        <v>-13.6</v>
      </c>
      <c r="E22" s="90">
        <f>E21-E23</f>
        <v>23.67</v>
      </c>
      <c r="F22" s="90">
        <f>F21-F23</f>
        <v>20.844000000000001</v>
      </c>
      <c r="G22" s="90">
        <f>G21-G23</f>
        <v>20.844000000000001</v>
      </c>
      <c r="H22" s="90">
        <f t="shared" si="1"/>
        <v>-16.426000000000002</v>
      </c>
    </row>
    <row r="23" spans="1:8" ht="14.25" customHeight="1" x14ac:dyDescent="0.25">
      <c r="A23" s="110" t="s">
        <v>77</v>
      </c>
      <c r="B23" s="111"/>
      <c r="C23" s="7">
        <v>0.11</v>
      </c>
      <c r="D23" s="7">
        <v>-1.51</v>
      </c>
      <c r="E23" s="90">
        <f>E21*10%</f>
        <v>2.6300000000000003</v>
      </c>
      <c r="F23" s="90">
        <f>F21*10%</f>
        <v>2.3160000000000003</v>
      </c>
      <c r="G23" s="90">
        <f>G21*10%</f>
        <v>2.3160000000000003</v>
      </c>
      <c r="H23" s="90">
        <f t="shared" si="1"/>
        <v>-1.8240000000000001</v>
      </c>
    </row>
    <row r="24" spans="1:8" ht="14.25" customHeight="1" x14ac:dyDescent="0.25">
      <c r="A24" s="10" t="s">
        <v>46</v>
      </c>
      <c r="B24" s="49"/>
      <c r="C24" s="35">
        <v>4.3600000000000003</v>
      </c>
      <c r="D24" s="7">
        <v>-49.59</v>
      </c>
      <c r="E24" s="7">
        <v>102.6</v>
      </c>
      <c r="F24" s="7">
        <v>89.34</v>
      </c>
      <c r="G24" s="7">
        <v>89.34</v>
      </c>
      <c r="H24" s="90">
        <f t="shared" si="1"/>
        <v>-62.849999999999994</v>
      </c>
    </row>
    <row r="25" spans="1:8" ht="14.25" customHeight="1" x14ac:dyDescent="0.25">
      <c r="A25" s="47" t="s">
        <v>76</v>
      </c>
      <c r="B25" s="48"/>
      <c r="C25" s="7">
        <f>C24-C26</f>
        <v>3.93</v>
      </c>
      <c r="D25" s="7">
        <f>D24-D26</f>
        <v>-44.650000000000006</v>
      </c>
      <c r="E25" s="90">
        <f>E24-E26</f>
        <v>92.339999999999989</v>
      </c>
      <c r="F25" s="90">
        <f>F24-F26</f>
        <v>80.406000000000006</v>
      </c>
      <c r="G25" s="90">
        <f>G24-G26</f>
        <v>80.406000000000006</v>
      </c>
      <c r="H25" s="90">
        <f t="shared" si="1"/>
        <v>-56.583999999999989</v>
      </c>
    </row>
    <row r="26" spans="1:8" x14ac:dyDescent="0.25">
      <c r="A26" s="110" t="s">
        <v>77</v>
      </c>
      <c r="B26" s="111"/>
      <c r="C26" s="7">
        <v>0.43</v>
      </c>
      <c r="D26" s="7">
        <v>-4.9400000000000004</v>
      </c>
      <c r="E26" s="90">
        <f>E24*10%</f>
        <v>10.26</v>
      </c>
      <c r="F26" s="90">
        <f>F24*10%</f>
        <v>8.9340000000000011</v>
      </c>
      <c r="G26" s="90">
        <f>G24*10%</f>
        <v>8.9340000000000011</v>
      </c>
      <c r="H26" s="90">
        <f t="shared" si="1"/>
        <v>-6.2659999999999991</v>
      </c>
    </row>
    <row r="27" spans="1:8" ht="14.25" customHeight="1" x14ac:dyDescent="0.25">
      <c r="A27" s="130" t="s">
        <v>47</v>
      </c>
      <c r="B27" s="131"/>
      <c r="C27" s="128">
        <v>4.1900000000000004</v>
      </c>
      <c r="D27" s="124">
        <v>-30.4</v>
      </c>
      <c r="E27" s="124">
        <v>93.31</v>
      </c>
      <c r="F27" s="124">
        <v>80.8</v>
      </c>
      <c r="G27" s="124">
        <v>80.8</v>
      </c>
      <c r="H27" s="90">
        <f t="shared" si="1"/>
        <v>-42.910000000000004</v>
      </c>
    </row>
    <row r="28" spans="1:8" ht="0.75" hidden="1" customHeight="1" x14ac:dyDescent="0.25">
      <c r="A28" s="132"/>
      <c r="B28" s="133"/>
      <c r="C28" s="129"/>
      <c r="D28" s="125"/>
      <c r="E28" s="125"/>
      <c r="F28" s="125"/>
      <c r="G28" s="125"/>
      <c r="H28" s="90">
        <f t="shared" si="1"/>
        <v>0</v>
      </c>
    </row>
    <row r="29" spans="1:8" x14ac:dyDescent="0.25">
      <c r="A29" s="47" t="s">
        <v>76</v>
      </c>
      <c r="B29" s="48"/>
      <c r="C29" s="7">
        <v>3.77</v>
      </c>
      <c r="D29" s="7">
        <f>D27-D30</f>
        <v>-27.36</v>
      </c>
      <c r="E29" s="90">
        <f>E27-E30</f>
        <v>83.98</v>
      </c>
      <c r="F29" s="90">
        <f>F27-F30</f>
        <v>72.72</v>
      </c>
      <c r="G29" s="90">
        <f>G27-G30</f>
        <v>72.72</v>
      </c>
      <c r="H29" s="90">
        <f t="shared" si="1"/>
        <v>-38.620000000000005</v>
      </c>
    </row>
    <row r="30" spans="1:8" x14ac:dyDescent="0.25">
      <c r="A30" s="110" t="s">
        <v>77</v>
      </c>
      <c r="B30" s="111"/>
      <c r="C30" s="7">
        <v>0.42</v>
      </c>
      <c r="D30" s="7">
        <v>-3.04</v>
      </c>
      <c r="E30" s="90">
        <v>9.33</v>
      </c>
      <c r="F30" s="90">
        <v>8.08</v>
      </c>
      <c r="G30" s="90">
        <v>8.08</v>
      </c>
      <c r="H30" s="90">
        <f t="shared" si="1"/>
        <v>-4.29</v>
      </c>
    </row>
    <row r="31" spans="1:8" ht="4.5" customHeight="1" x14ac:dyDescent="0.25">
      <c r="A31" s="64"/>
      <c r="B31" s="63"/>
      <c r="C31" s="7"/>
      <c r="D31" s="7"/>
      <c r="E31" s="7"/>
      <c r="F31" s="7"/>
      <c r="G31" s="62"/>
      <c r="H31" s="7"/>
    </row>
    <row r="32" spans="1:8" ht="15.75" customHeight="1" x14ac:dyDescent="0.25">
      <c r="A32" s="107" t="s">
        <v>48</v>
      </c>
      <c r="B32" s="108"/>
      <c r="C32" s="35">
        <v>7.8</v>
      </c>
      <c r="D32" s="35">
        <v>-24.51</v>
      </c>
      <c r="E32" s="35">
        <v>174.81</v>
      </c>
      <c r="F32" s="35">
        <v>157.86000000000001</v>
      </c>
      <c r="G32" s="66">
        <f>G33+G34</f>
        <v>16.41</v>
      </c>
      <c r="H32" s="91">
        <f>F32-E32+D32+F32-G32</f>
        <v>99.990000000000023</v>
      </c>
    </row>
    <row r="33" spans="1:8" ht="15.75" customHeight="1" x14ac:dyDescent="0.25">
      <c r="A33" s="67" t="s">
        <v>79</v>
      </c>
      <c r="B33" s="68"/>
      <c r="C33" s="35">
        <v>7.02</v>
      </c>
      <c r="D33" s="35">
        <v>-18.43</v>
      </c>
      <c r="E33" s="90">
        <f>E32-E34</f>
        <v>157.32900000000001</v>
      </c>
      <c r="F33" s="90">
        <f>F32-F34</f>
        <v>142.07400000000001</v>
      </c>
      <c r="G33" s="74">
        <v>0.62</v>
      </c>
      <c r="H33" s="91">
        <f t="shared" ref="H33" si="2">F33-E33+D33+F33-G33</f>
        <v>107.76900000000001</v>
      </c>
    </row>
    <row r="34" spans="1:8" ht="15.75" customHeight="1" x14ac:dyDescent="0.25">
      <c r="A34" s="110" t="s">
        <v>77</v>
      </c>
      <c r="B34" s="111"/>
      <c r="C34" s="7">
        <v>0.78</v>
      </c>
      <c r="D34" s="7">
        <v>-6.08</v>
      </c>
      <c r="E34" s="90">
        <f>E32*10%</f>
        <v>17.481000000000002</v>
      </c>
      <c r="F34" s="90">
        <f>F32*10%</f>
        <v>15.786000000000001</v>
      </c>
      <c r="G34" s="7">
        <v>15.79</v>
      </c>
      <c r="H34" s="91">
        <f>F34-E34+D34+F34-G34</f>
        <v>-7.7789999999999981</v>
      </c>
    </row>
    <row r="35" spans="1:8" ht="15.75" customHeight="1" x14ac:dyDescent="0.25">
      <c r="A35" s="86" t="s">
        <v>145</v>
      </c>
      <c r="B35" s="85"/>
      <c r="C35" s="7"/>
      <c r="D35" s="7"/>
      <c r="E35" s="7">
        <f>E8+E32</f>
        <v>668.81</v>
      </c>
      <c r="F35" s="7">
        <f t="shared" ref="F35:G35" si="3">F8+F32</f>
        <v>590.47</v>
      </c>
      <c r="G35" s="7">
        <f t="shared" si="3"/>
        <v>449.0200000000001</v>
      </c>
      <c r="H35" s="35"/>
    </row>
    <row r="36" spans="1:8" ht="15.75" customHeight="1" x14ac:dyDescent="0.25">
      <c r="A36" s="107" t="s">
        <v>139</v>
      </c>
      <c r="B36" s="109"/>
      <c r="C36" s="35"/>
      <c r="D36" s="35">
        <v>-13.28</v>
      </c>
      <c r="E36" s="35">
        <f>E38+E39+E40+E41</f>
        <v>54.55</v>
      </c>
      <c r="F36" s="35">
        <f>F38+F39+F40+F41</f>
        <v>47.91</v>
      </c>
      <c r="G36" s="89">
        <v>47.91</v>
      </c>
      <c r="H36" s="35">
        <f>F36-E36+D36+F36-G36</f>
        <v>-19.920000000000002</v>
      </c>
    </row>
    <row r="37" spans="1:8" ht="15.75" customHeight="1" x14ac:dyDescent="0.25">
      <c r="A37" s="88" t="s">
        <v>140</v>
      </c>
      <c r="B37" s="87"/>
      <c r="C37" s="35"/>
      <c r="D37" s="35"/>
      <c r="E37" s="7"/>
      <c r="F37" s="7"/>
      <c r="G37" s="84"/>
      <c r="H37" s="35"/>
    </row>
    <row r="38" spans="1:8" ht="15.75" customHeight="1" x14ac:dyDescent="0.25">
      <c r="A38" s="134" t="s">
        <v>141</v>
      </c>
      <c r="B38" s="109"/>
      <c r="C38" s="35"/>
      <c r="D38" s="35">
        <v>-0.75</v>
      </c>
      <c r="E38" s="7">
        <v>3.14</v>
      </c>
      <c r="F38" s="7">
        <v>2.81</v>
      </c>
      <c r="G38" s="7">
        <v>2.81</v>
      </c>
      <c r="H38" s="7">
        <f>F38-E38+D38+F38-G38</f>
        <v>-1.08</v>
      </c>
    </row>
    <row r="39" spans="1:8" ht="15.75" customHeight="1" x14ac:dyDescent="0.25">
      <c r="A39" s="134" t="s">
        <v>143</v>
      </c>
      <c r="B39" s="109"/>
      <c r="C39" s="35"/>
      <c r="D39" s="35">
        <v>-4.59</v>
      </c>
      <c r="E39" s="7">
        <v>14.89</v>
      </c>
      <c r="F39" s="7">
        <v>13.44</v>
      </c>
      <c r="G39" s="7">
        <v>13.44</v>
      </c>
      <c r="H39" s="7">
        <f t="shared" ref="H39:H41" si="4">F39-E39+D39+F39-G39</f>
        <v>-6.0400000000000009</v>
      </c>
    </row>
    <row r="40" spans="1:8" ht="15.75" customHeight="1" x14ac:dyDescent="0.25">
      <c r="A40" s="134" t="s">
        <v>144</v>
      </c>
      <c r="B40" s="109"/>
      <c r="C40" s="35"/>
      <c r="D40" s="35">
        <v>-7.5</v>
      </c>
      <c r="E40" s="7">
        <v>33.54</v>
      </c>
      <c r="F40" s="7">
        <v>29.05</v>
      </c>
      <c r="G40" s="7">
        <v>29.05</v>
      </c>
      <c r="H40" s="7">
        <f t="shared" si="4"/>
        <v>-11.989999999999998</v>
      </c>
    </row>
    <row r="41" spans="1:8" ht="15.75" customHeight="1" x14ac:dyDescent="0.25">
      <c r="A41" s="134" t="s">
        <v>142</v>
      </c>
      <c r="B41" s="109"/>
      <c r="C41" s="35"/>
      <c r="D41" s="35">
        <v>-0.44</v>
      </c>
      <c r="E41" s="7">
        <v>2.98</v>
      </c>
      <c r="F41" s="7">
        <v>2.61</v>
      </c>
      <c r="G41" s="7">
        <v>2.61</v>
      </c>
      <c r="H41" s="7">
        <f t="shared" si="4"/>
        <v>-0.81</v>
      </c>
    </row>
    <row r="42" spans="1:8" ht="12.75" customHeight="1" x14ac:dyDescent="0.25">
      <c r="A42" s="126" t="s">
        <v>124</v>
      </c>
      <c r="B42" s="127"/>
      <c r="C42" s="7"/>
      <c r="D42" s="7"/>
      <c r="E42" s="35">
        <f>E8+E32+E36</f>
        <v>723.3599999999999</v>
      </c>
      <c r="F42" s="35">
        <f t="shared" ref="F42:G42" si="5">F8+F32+F36</f>
        <v>638.38</v>
      </c>
      <c r="G42" s="35">
        <f t="shared" si="5"/>
        <v>496.93000000000006</v>
      </c>
      <c r="H42" s="155"/>
    </row>
    <row r="43" spans="1:8" ht="12" customHeight="1" x14ac:dyDescent="0.25">
      <c r="A43" s="119" t="s">
        <v>125</v>
      </c>
      <c r="B43" s="120"/>
      <c r="C43" s="7"/>
      <c r="D43" s="7"/>
      <c r="E43" s="7"/>
      <c r="F43" s="7"/>
      <c r="G43" s="58"/>
      <c r="H43" s="65"/>
    </row>
    <row r="44" spans="1:8" ht="12.75" customHeight="1" x14ac:dyDescent="0.25">
      <c r="A44" s="119" t="s">
        <v>126</v>
      </c>
      <c r="B44" s="121"/>
      <c r="C44" s="7" t="s">
        <v>127</v>
      </c>
      <c r="D44" s="7">
        <v>6.5</v>
      </c>
      <c r="E44" s="7">
        <v>2.4</v>
      </c>
      <c r="F44" s="7">
        <v>2.4</v>
      </c>
      <c r="G44" s="58">
        <v>0.4</v>
      </c>
      <c r="H44" s="7">
        <f>D44+F44-G44</f>
        <v>8.5</v>
      </c>
    </row>
    <row r="45" spans="1:8" ht="13.5" customHeight="1" x14ac:dyDescent="0.25">
      <c r="A45" s="122" t="s">
        <v>60</v>
      </c>
      <c r="B45" s="120"/>
      <c r="C45" s="7" t="s">
        <v>128</v>
      </c>
      <c r="D45" s="7">
        <v>0</v>
      </c>
      <c r="E45" s="7">
        <v>0.4</v>
      </c>
      <c r="F45" s="7">
        <v>0.4</v>
      </c>
      <c r="G45" s="58">
        <v>0.4</v>
      </c>
      <c r="H45" s="7">
        <v>0</v>
      </c>
    </row>
    <row r="46" spans="1:8" ht="15" hidden="1" customHeight="1" x14ac:dyDescent="0.25">
      <c r="A46" s="123" t="s">
        <v>49</v>
      </c>
      <c r="B46" s="120"/>
      <c r="C46" s="7">
        <v>5.27</v>
      </c>
      <c r="D46" s="7"/>
      <c r="E46" s="7"/>
      <c r="F46" s="7"/>
      <c r="G46" s="58"/>
      <c r="H46" s="65"/>
    </row>
    <row r="47" spans="1:8" ht="14.25" customHeight="1" x14ac:dyDescent="0.25">
      <c r="A47" s="42" t="s">
        <v>50</v>
      </c>
      <c r="B47" s="43"/>
      <c r="C47" s="7" t="s">
        <v>129</v>
      </c>
      <c r="D47" s="7">
        <v>1.5</v>
      </c>
      <c r="E47" s="7">
        <v>0</v>
      </c>
      <c r="F47" s="7">
        <v>0</v>
      </c>
      <c r="G47" s="55">
        <v>0</v>
      </c>
      <c r="H47" s="7">
        <v>1.5</v>
      </c>
    </row>
    <row r="48" spans="1:8" ht="2.25" customHeight="1" x14ac:dyDescent="0.25">
      <c r="A48" s="130" t="s">
        <v>80</v>
      </c>
      <c r="B48" s="131"/>
      <c r="C48" s="136" t="s">
        <v>130</v>
      </c>
      <c r="D48" s="136">
        <v>0</v>
      </c>
      <c r="E48" s="136">
        <v>0</v>
      </c>
      <c r="F48" s="136">
        <v>0</v>
      </c>
      <c r="G48" s="138">
        <v>0</v>
      </c>
      <c r="H48" s="136">
        <v>0</v>
      </c>
    </row>
    <row r="49" spans="1:9" ht="10.5" customHeight="1" x14ac:dyDescent="0.25">
      <c r="A49" s="132"/>
      <c r="B49" s="133"/>
      <c r="C49" s="137"/>
      <c r="D49" s="137"/>
      <c r="E49" s="137"/>
      <c r="F49" s="137"/>
      <c r="G49" s="139"/>
      <c r="H49" s="137"/>
    </row>
    <row r="50" spans="1:9" ht="15" customHeight="1" x14ac:dyDescent="0.25">
      <c r="A50" s="153" t="s">
        <v>124</v>
      </c>
      <c r="B50" s="154"/>
      <c r="C50" s="7"/>
      <c r="D50" s="7"/>
      <c r="E50" s="35">
        <f>E42+E44</f>
        <v>725.75999999999988</v>
      </c>
      <c r="F50" s="35">
        <f t="shared" ref="F50:G50" si="6">F42+F44</f>
        <v>640.78</v>
      </c>
      <c r="G50" s="35">
        <f t="shared" si="6"/>
        <v>497.33000000000004</v>
      </c>
      <c r="H50" s="7"/>
    </row>
    <row r="51" spans="1:9" ht="17.25" customHeight="1" x14ac:dyDescent="0.25">
      <c r="A51" s="135" t="s">
        <v>135</v>
      </c>
      <c r="B51" s="152"/>
      <c r="C51" s="75"/>
      <c r="D51" s="75">
        <v>-282.57</v>
      </c>
      <c r="E51" s="76"/>
      <c r="F51" s="76"/>
      <c r="G51" s="75"/>
      <c r="H51" s="75">
        <f>F50-E50+D51+F50-G50</f>
        <v>-224.09999999999997</v>
      </c>
    </row>
    <row r="52" spans="1:9" ht="21.75" customHeight="1" x14ac:dyDescent="0.25">
      <c r="A52" s="135" t="s">
        <v>150</v>
      </c>
      <c r="B52" s="135"/>
      <c r="C52" s="81"/>
      <c r="D52" s="81"/>
      <c r="E52" s="82"/>
      <c r="F52" s="83"/>
      <c r="G52" s="83"/>
      <c r="H52" s="82">
        <f>H53+H54</f>
        <v>-224.09999999999985</v>
      </c>
    </row>
    <row r="53" spans="1:9" ht="16.5" customHeight="1" x14ac:dyDescent="0.25">
      <c r="A53" s="135" t="s">
        <v>133</v>
      </c>
      <c r="B53" s="151"/>
      <c r="C53" s="81"/>
      <c r="D53" s="81"/>
      <c r="E53" s="82"/>
      <c r="F53" s="83"/>
      <c r="G53" s="83"/>
      <c r="H53" s="76">
        <f>H44+H47</f>
        <v>10</v>
      </c>
    </row>
    <row r="54" spans="1:9" ht="15.75" customHeight="1" x14ac:dyDescent="0.25">
      <c r="A54" s="135" t="s">
        <v>134</v>
      </c>
      <c r="B54" s="152"/>
      <c r="C54" s="81"/>
      <c r="D54" s="81"/>
      <c r="E54" s="82"/>
      <c r="F54" s="83"/>
      <c r="G54" s="83"/>
      <c r="H54" s="82">
        <f>H8+H32+H36</f>
        <v>-234.09999999999985</v>
      </c>
    </row>
    <row r="55" spans="1:9" ht="12.75" customHeight="1" x14ac:dyDescent="0.25">
      <c r="A55" s="70"/>
      <c r="B55" s="70"/>
      <c r="C55" s="28"/>
      <c r="D55" s="28"/>
      <c r="E55" s="28"/>
      <c r="F55" s="28"/>
      <c r="G55" s="28"/>
      <c r="H55" s="28"/>
    </row>
    <row r="56" spans="1:9" ht="1.5" customHeight="1" x14ac:dyDescent="0.25">
      <c r="B56" s="70"/>
      <c r="C56" s="28"/>
      <c r="D56" s="28"/>
      <c r="E56" s="28"/>
      <c r="F56" s="28"/>
      <c r="G56" s="28"/>
      <c r="H56" s="28"/>
    </row>
    <row r="57" spans="1:9" ht="1.5" hidden="1" customHeight="1" x14ac:dyDescent="0.25">
      <c r="B57" s="70"/>
      <c r="C57" s="28"/>
      <c r="D57" s="28"/>
      <c r="E57" s="28"/>
      <c r="F57" s="28"/>
      <c r="G57" s="28"/>
      <c r="H57" s="28"/>
    </row>
    <row r="58" spans="1:9" ht="1.5" hidden="1" customHeight="1" x14ac:dyDescent="0.25">
      <c r="B58" s="70"/>
      <c r="C58" s="28"/>
      <c r="D58" s="28"/>
      <c r="E58" s="28"/>
      <c r="F58" s="28"/>
      <c r="G58" s="28"/>
      <c r="H58" s="28"/>
    </row>
    <row r="59" spans="1:9" ht="6.75" hidden="1" customHeight="1" x14ac:dyDescent="0.25">
      <c r="B59" s="70"/>
      <c r="C59" s="28"/>
      <c r="D59" s="28"/>
      <c r="E59" s="28"/>
      <c r="F59" s="28"/>
      <c r="G59" s="28"/>
      <c r="H59" s="28"/>
    </row>
    <row r="60" spans="1:9" ht="15" customHeight="1" x14ac:dyDescent="0.25">
      <c r="A60" s="142"/>
      <c r="B60" s="143"/>
      <c r="C60" s="143"/>
      <c r="D60" s="143"/>
      <c r="E60" s="143"/>
      <c r="F60" s="143"/>
      <c r="G60" s="143"/>
      <c r="H60" s="143"/>
    </row>
    <row r="61" spans="1:9" ht="14.25" customHeight="1" x14ac:dyDescent="0.25">
      <c r="A61" s="70"/>
    </row>
    <row r="62" spans="1:9" x14ac:dyDescent="0.25">
      <c r="A62" s="21" t="s">
        <v>151</v>
      </c>
      <c r="D62" s="23"/>
      <c r="E62" s="23"/>
      <c r="F62" s="23"/>
      <c r="G62" s="23"/>
    </row>
    <row r="63" spans="1:9" x14ac:dyDescent="0.25">
      <c r="A63" s="141" t="s">
        <v>63</v>
      </c>
      <c r="B63" s="111"/>
      <c r="C63" s="111"/>
      <c r="D63" s="118"/>
      <c r="E63" s="37" t="s">
        <v>64</v>
      </c>
      <c r="F63" s="37" t="s">
        <v>65</v>
      </c>
      <c r="G63" s="37" t="s">
        <v>131</v>
      </c>
      <c r="H63" s="77" t="s">
        <v>136</v>
      </c>
      <c r="I63" s="78"/>
    </row>
    <row r="64" spans="1:9" x14ac:dyDescent="0.25">
      <c r="A64" s="140" t="s">
        <v>119</v>
      </c>
      <c r="B64" s="113"/>
      <c r="C64" s="113"/>
      <c r="D64" s="109"/>
      <c r="E64" s="38">
        <v>43191</v>
      </c>
      <c r="F64" s="37">
        <v>1</v>
      </c>
      <c r="G64" s="39">
        <v>0.62</v>
      </c>
      <c r="H64" s="77" t="s">
        <v>137</v>
      </c>
      <c r="I64" s="78"/>
    </row>
    <row r="65" spans="1:9" x14ac:dyDescent="0.25">
      <c r="A65" s="140"/>
      <c r="B65" s="113"/>
      <c r="C65" s="113"/>
      <c r="D65" s="109"/>
      <c r="E65" s="38"/>
      <c r="F65" s="37"/>
      <c r="G65" s="39"/>
      <c r="H65" s="6"/>
      <c r="I65" s="19"/>
    </row>
    <row r="66" spans="1:9" x14ac:dyDescent="0.25">
      <c r="A66" s="140"/>
      <c r="B66" s="113"/>
      <c r="C66" s="113"/>
      <c r="D66" s="109"/>
      <c r="E66" s="38"/>
      <c r="F66" s="37"/>
      <c r="G66" s="39"/>
      <c r="H66" s="6"/>
      <c r="I66" s="19"/>
    </row>
    <row r="67" spans="1:9" x14ac:dyDescent="0.25">
      <c r="A67" s="145"/>
      <c r="B67" s="146"/>
      <c r="C67" s="146"/>
      <c r="D67" s="147"/>
      <c r="E67" s="79"/>
      <c r="F67" s="80"/>
      <c r="G67" s="80"/>
      <c r="H67" s="6"/>
      <c r="I67" s="19"/>
    </row>
    <row r="68" spans="1:9" x14ac:dyDescent="0.25">
      <c r="A68" s="145"/>
      <c r="B68" s="113"/>
      <c r="C68" s="113"/>
      <c r="D68" s="109"/>
      <c r="E68" s="79"/>
      <c r="F68" s="80"/>
      <c r="G68" s="80"/>
      <c r="H68" s="6"/>
      <c r="I68" s="19"/>
    </row>
    <row r="69" spans="1:9" x14ac:dyDescent="0.25">
      <c r="A69" s="59" t="s">
        <v>7</v>
      </c>
      <c r="B69" s="57"/>
      <c r="C69" s="57"/>
      <c r="D69" s="56"/>
      <c r="E69" s="38"/>
      <c r="F69" s="37"/>
      <c r="G69" s="39">
        <f>SUM(G64:G68)</f>
        <v>0.62</v>
      </c>
      <c r="H69" s="6"/>
      <c r="I69" s="19"/>
    </row>
    <row r="70" spans="1:9" x14ac:dyDescent="0.25">
      <c r="A70" s="21" t="s">
        <v>51</v>
      </c>
      <c r="D70" s="23"/>
      <c r="E70" s="23"/>
      <c r="F70" s="23"/>
      <c r="G70" s="23"/>
      <c r="I70" s="78"/>
    </row>
    <row r="71" spans="1:9" x14ac:dyDescent="0.25">
      <c r="A71" s="21" t="s">
        <v>52</v>
      </c>
      <c r="D71" s="23"/>
      <c r="E71" s="23"/>
      <c r="F71" s="23"/>
      <c r="G71" s="23"/>
    </row>
    <row r="72" spans="1:9" ht="23.25" customHeight="1" x14ac:dyDescent="0.25">
      <c r="A72" s="141" t="s">
        <v>67</v>
      </c>
      <c r="B72" s="111"/>
      <c r="C72" s="111"/>
      <c r="D72" s="111"/>
      <c r="E72" s="118"/>
      <c r="F72" s="41" t="s">
        <v>65</v>
      </c>
      <c r="G72" s="40" t="s">
        <v>66</v>
      </c>
    </row>
    <row r="73" spans="1:9" x14ac:dyDescent="0.25">
      <c r="A73" s="140" t="s">
        <v>100</v>
      </c>
      <c r="B73" s="113"/>
      <c r="C73" s="113"/>
      <c r="D73" s="113"/>
      <c r="E73" s="109"/>
      <c r="F73" s="37">
        <v>3</v>
      </c>
      <c r="G73" s="37">
        <v>581.1</v>
      </c>
    </row>
    <row r="74" spans="1:9" x14ac:dyDescent="0.25">
      <c r="A74" s="51"/>
      <c r="B74" s="52"/>
      <c r="C74" s="28"/>
      <c r="D74" s="53"/>
      <c r="E74" s="50"/>
      <c r="F74" s="50"/>
      <c r="G74" s="50"/>
    </row>
    <row r="75" spans="1:9" x14ac:dyDescent="0.25">
      <c r="A75" s="21" t="s">
        <v>120</v>
      </c>
    </row>
    <row r="76" spans="1:9" x14ac:dyDescent="0.25">
      <c r="A76" s="144" t="s">
        <v>152</v>
      </c>
      <c r="B76" s="143"/>
      <c r="C76" s="143"/>
      <c r="D76" s="143"/>
      <c r="E76" s="143"/>
      <c r="F76" s="143"/>
      <c r="G76" s="143"/>
    </row>
    <row r="77" spans="1:9" ht="9.75" customHeight="1" x14ac:dyDescent="0.25">
      <c r="A77" s="148" t="s">
        <v>153</v>
      </c>
      <c r="B77" s="149"/>
      <c r="C77" s="149"/>
      <c r="D77" s="149"/>
      <c r="E77" s="149"/>
      <c r="F77" s="149"/>
      <c r="G77" s="149"/>
      <c r="H77" s="149"/>
    </row>
    <row r="78" spans="1:9" ht="15" hidden="1" customHeight="1" x14ac:dyDescent="0.25">
      <c r="A78" s="149"/>
      <c r="B78" s="149"/>
      <c r="C78" s="149"/>
      <c r="D78" s="149"/>
      <c r="E78" s="149"/>
      <c r="F78" s="149"/>
      <c r="G78" s="149"/>
      <c r="H78" s="149"/>
    </row>
    <row r="79" spans="1:9" ht="10.5" customHeight="1" x14ac:dyDescent="0.25">
      <c r="A79" s="149"/>
      <c r="B79" s="149"/>
      <c r="C79" s="149"/>
      <c r="D79" s="149"/>
      <c r="E79" s="149"/>
      <c r="F79" s="149"/>
      <c r="G79" s="149"/>
      <c r="H79" s="149"/>
    </row>
    <row r="80" spans="1:9" ht="37.5" hidden="1" customHeight="1" x14ac:dyDescent="0.25">
      <c r="A80" s="149"/>
      <c r="B80" s="149"/>
      <c r="C80" s="149"/>
      <c r="D80" s="149"/>
      <c r="E80" s="149"/>
      <c r="F80" s="149"/>
      <c r="G80" s="149"/>
      <c r="H80" s="149"/>
    </row>
    <row r="81" spans="1:8" x14ac:dyDescent="0.25">
      <c r="A81" s="150"/>
      <c r="B81" s="150"/>
      <c r="C81" s="150"/>
      <c r="D81" s="150"/>
      <c r="E81" s="150"/>
      <c r="F81" s="150"/>
      <c r="G81" s="150"/>
      <c r="H81" s="150"/>
    </row>
    <row r="82" spans="1:8" x14ac:dyDescent="0.25">
      <c r="A82" s="69"/>
      <c r="B82" s="69"/>
      <c r="C82" s="69"/>
      <c r="D82" s="69"/>
      <c r="E82" s="69"/>
      <c r="F82" s="69"/>
      <c r="G82" s="69"/>
      <c r="H82" s="69"/>
    </row>
    <row r="83" spans="1:8" x14ac:dyDescent="0.25">
      <c r="A83" s="69"/>
      <c r="B83" s="69"/>
      <c r="C83" s="69"/>
      <c r="D83" s="69"/>
      <c r="E83" s="69"/>
      <c r="F83" s="69"/>
      <c r="G83" s="69"/>
      <c r="H83" s="69"/>
    </row>
    <row r="84" spans="1:8" x14ac:dyDescent="0.25">
      <c r="A84" s="23" t="s">
        <v>81</v>
      </c>
      <c r="B84" s="54"/>
    </row>
    <row r="85" spans="1:8" x14ac:dyDescent="0.25">
      <c r="A85" s="23" t="s">
        <v>82</v>
      </c>
      <c r="B85" s="54"/>
      <c r="E85" s="23" t="s">
        <v>84</v>
      </c>
    </row>
    <row r="86" spans="1:8" x14ac:dyDescent="0.25">
      <c r="A86" s="23" t="s">
        <v>83</v>
      </c>
      <c r="B86" s="54"/>
    </row>
    <row r="87" spans="1:8" x14ac:dyDescent="0.25">
      <c r="A87" s="23"/>
      <c r="B87" s="54"/>
    </row>
    <row r="88" spans="1:8" x14ac:dyDescent="0.25">
      <c r="A88" s="19" t="s">
        <v>85</v>
      </c>
    </row>
    <row r="89" spans="1:8" x14ac:dyDescent="0.25">
      <c r="A89" s="19" t="s">
        <v>86</v>
      </c>
    </row>
    <row r="90" spans="1:8" x14ac:dyDescent="0.25">
      <c r="A90" s="19" t="s">
        <v>87</v>
      </c>
    </row>
    <row r="91" spans="1:8" x14ac:dyDescent="0.25">
      <c r="A91" s="19" t="s">
        <v>88</v>
      </c>
    </row>
    <row r="92" spans="1:8" x14ac:dyDescent="0.25">
      <c r="A92" s="19"/>
    </row>
  </sheetData>
  <mergeCells count="57">
    <mergeCell ref="A77:H81"/>
    <mergeCell ref="A41:B41"/>
    <mergeCell ref="A14:B14"/>
    <mergeCell ref="A15:B15"/>
    <mergeCell ref="A17:B17"/>
    <mergeCell ref="A18:B18"/>
    <mergeCell ref="A21:B21"/>
    <mergeCell ref="A20:B20"/>
    <mergeCell ref="A23:B23"/>
    <mergeCell ref="A26:B26"/>
    <mergeCell ref="A39:B39"/>
    <mergeCell ref="A40:B40"/>
    <mergeCell ref="A53:B53"/>
    <mergeCell ref="A54:B54"/>
    <mergeCell ref="A50:B50"/>
    <mergeCell ref="A51:B51"/>
    <mergeCell ref="A76:G76"/>
    <mergeCell ref="A65:D65"/>
    <mergeCell ref="A66:D66"/>
    <mergeCell ref="A67:D67"/>
    <mergeCell ref="A68:D68"/>
    <mergeCell ref="A64:D64"/>
    <mergeCell ref="A72:E72"/>
    <mergeCell ref="A73:E73"/>
    <mergeCell ref="A63:D63"/>
    <mergeCell ref="A60:H60"/>
    <mergeCell ref="A52:B52"/>
    <mergeCell ref="H48:H49"/>
    <mergeCell ref="A48:B49"/>
    <mergeCell ref="C48:C49"/>
    <mergeCell ref="D48:D49"/>
    <mergeCell ref="E48:E49"/>
    <mergeCell ref="F48:F49"/>
    <mergeCell ref="G48:G49"/>
    <mergeCell ref="A43:B43"/>
    <mergeCell ref="A44:B44"/>
    <mergeCell ref="A45:B45"/>
    <mergeCell ref="A46:B46"/>
    <mergeCell ref="G27:G28"/>
    <mergeCell ref="A42:B42"/>
    <mergeCell ref="C27:C28"/>
    <mergeCell ref="D27:D28"/>
    <mergeCell ref="E27:E28"/>
    <mergeCell ref="F27:F28"/>
    <mergeCell ref="A30:B30"/>
    <mergeCell ref="A34:B34"/>
    <mergeCell ref="A32:B32"/>
    <mergeCell ref="A27:B28"/>
    <mergeCell ref="A36:B36"/>
    <mergeCell ref="A38:B38"/>
    <mergeCell ref="A3:B3"/>
    <mergeCell ref="A8:B8"/>
    <mergeCell ref="A10:B10"/>
    <mergeCell ref="A11:H11"/>
    <mergeCell ref="A12:B12"/>
    <mergeCell ref="A4:B4"/>
    <mergeCell ref="A7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2019-01-29T04:17:25Z</cp:lastPrinted>
  <dcterms:created xsi:type="dcterms:W3CDTF">2013-02-18T04:38:06Z</dcterms:created>
  <dcterms:modified xsi:type="dcterms:W3CDTF">2020-03-18T05:47:36Z</dcterms:modified>
</cp:coreProperties>
</file>