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Отчеты 2018г МКД - делала Настя\Отчеты,18г заполнить только ПТО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C8" i="8" l="1"/>
  <c r="H39" i="8"/>
  <c r="H40" i="8"/>
  <c r="H41" i="8"/>
  <c r="H38" i="8"/>
  <c r="F36" i="8"/>
  <c r="E36" i="8"/>
  <c r="G35" i="8"/>
  <c r="H26" i="8"/>
  <c r="G26" i="8"/>
  <c r="F26" i="8"/>
  <c r="E26" i="8"/>
  <c r="H24" i="8"/>
  <c r="H23" i="8"/>
  <c r="H22" i="8"/>
  <c r="H20" i="8"/>
  <c r="H19" i="8"/>
  <c r="H18" i="8"/>
  <c r="H17" i="8"/>
  <c r="H16" i="8"/>
  <c r="H15" i="8"/>
  <c r="H14" i="8"/>
  <c r="H13" i="8"/>
  <c r="H12" i="8"/>
  <c r="H10" i="8"/>
  <c r="H9" i="8"/>
  <c r="H8" i="8"/>
  <c r="G32" i="8"/>
  <c r="F32" i="8"/>
  <c r="E32" i="8"/>
  <c r="D10" i="8"/>
  <c r="D9" i="8"/>
  <c r="F8" i="8"/>
  <c r="F10" i="8"/>
  <c r="F9" i="8"/>
  <c r="E8" i="8"/>
  <c r="E10" i="8"/>
  <c r="E9" i="8"/>
  <c r="F24" i="8"/>
  <c r="E24" i="8"/>
  <c r="G24" i="8"/>
  <c r="F35" i="8"/>
  <c r="E35" i="8"/>
  <c r="H35" i="8"/>
  <c r="G8" i="8"/>
  <c r="G22" i="8"/>
  <c r="H31" i="8"/>
  <c r="H30" i="8"/>
  <c r="H29" i="8"/>
  <c r="H28" i="8"/>
  <c r="G34" i="8"/>
  <c r="H34" i="8"/>
  <c r="F23" i="8"/>
  <c r="E23" i="8"/>
  <c r="F37" i="8"/>
  <c r="E37" i="8"/>
  <c r="D3" i="8"/>
  <c r="D38" i="8"/>
  <c r="G36" i="8"/>
  <c r="G37" i="8"/>
  <c r="G18" i="8"/>
  <c r="G15" i="8"/>
  <c r="G12" i="8"/>
  <c r="C24" i="8"/>
  <c r="C23" i="8"/>
  <c r="D20" i="8"/>
  <c r="F20" i="8"/>
  <c r="E20" i="8"/>
  <c r="D19" i="8"/>
  <c r="F19" i="8"/>
  <c r="E19" i="8"/>
  <c r="D17" i="8"/>
  <c r="F17" i="8"/>
  <c r="E17" i="8"/>
  <c r="D16" i="8"/>
  <c r="F16" i="8"/>
  <c r="E16" i="8"/>
  <c r="D14" i="8"/>
  <c r="F14" i="8"/>
  <c r="E14" i="8"/>
  <c r="D13" i="8"/>
  <c r="F13" i="8"/>
  <c r="E13" i="8"/>
  <c r="G20" i="8"/>
  <c r="G19" i="8"/>
  <c r="G17" i="8"/>
  <c r="G16" i="8"/>
  <c r="G14" i="8"/>
  <c r="G13" i="8"/>
  <c r="G10" i="8"/>
  <c r="G9" i="8"/>
  <c r="H46" i="8"/>
  <c r="C20" i="8"/>
  <c r="C19" i="8"/>
  <c r="C17" i="8"/>
  <c r="C16" i="8"/>
  <c r="C14" i="8"/>
  <c r="C13" i="8"/>
  <c r="C10" i="8"/>
  <c r="C9" i="8"/>
</calcChain>
</file>

<file path=xl/comments1.xml><?xml version="1.0" encoding="utf-8"?>
<comments xmlns="http://schemas.openxmlformats.org/spreadsheetml/2006/main">
  <authors>
    <author>Finans</author>
  </authors>
  <commentList>
    <comment ref="C15" authorId="0" shapeId="0">
      <text>
        <r>
          <rPr>
            <b/>
            <sz val="9"/>
            <color indexed="81"/>
            <rFont val="Tahoma"/>
            <charset val="1"/>
          </rPr>
          <t>Finans:</t>
        </r>
        <r>
          <rPr>
            <sz val="9"/>
            <color indexed="81"/>
            <rFont val="Tahoma"/>
            <charset val="1"/>
          </rPr>
          <t xml:space="preserve">
сняты начисления с 17 апреля 17г. По решению общего собрания о самостоятельной уборке территории</t>
        </r>
      </text>
    </comment>
  </commentList>
</comments>
</file>

<file path=xl/sharedStrings.xml><?xml version="1.0" encoding="utf-8"?>
<sst xmlns="http://schemas.openxmlformats.org/spreadsheetml/2006/main" count="154" uniqueCount="138">
  <si>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</si>
  <si>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</si>
  <si>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</si>
  <si>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</si>
  <si>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</si>
  <si>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</si>
  <si>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</si>
  <si>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</si>
  <si>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</si>
  <si>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</si>
  <si>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</si>
  <si>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</si>
  <si>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</si>
  <si>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</si>
  <si>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</si>
  <si>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</si>
  <si>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</si>
  <si>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</si>
  <si>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</si>
  <si>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</si>
  <si>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</si>
  <si>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</si>
  <si>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</si>
  <si>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</si>
  <si>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</si>
  <si>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</si>
  <si>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</si>
  <si>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</si>
  <si>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</si>
  <si>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</si>
  <si>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</si>
  <si>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</si>
  <si>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</si>
  <si>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</si>
  <si>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</si>
  <si>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</si>
  <si>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</si>
  <si>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</si>
  <si>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</si>
  <si>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</si>
  <si>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</si>
  <si>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</si>
  <si>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</si>
  <si>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</si>
  <si>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</si>
  <si>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</si>
  <si>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</si>
  <si>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</si>
  <si>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</si>
  <si>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</si>
  <si>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</si>
  <si>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</si>
  <si>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</si>
  <si>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</si>
  <si>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</si>
  <si>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</si>
  <si>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</si>
  <si>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</si>
  <si>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</si>
  <si>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</si>
  <si>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</si>
  <si>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</si>
  <si>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</si>
  <si>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</si>
  <si>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</si>
  <si>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</si>
  <si>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</si>
  <si>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</si>
  <si>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</si>
  <si>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</si>
  <si>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</si>
  <si>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</si>
  <si>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</si>
  <si>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</si>
  <si>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>2-265-417</t>
  </si>
  <si>
    <t xml:space="preserve">Генеральный директор </t>
  </si>
  <si>
    <t xml:space="preserve">ООО "Управляющая компания </t>
  </si>
  <si>
    <t>В.П. Козлов</t>
  </si>
  <si>
    <t>ООО "Жилспецсервис"</t>
  </si>
  <si>
    <t>2-441-335</t>
  </si>
  <si>
    <t>1.3 Вывоз и утилизация ТБО</t>
  </si>
  <si>
    <t>от 27 .04. 2005г. Серия 25 № 01277949</t>
  </si>
  <si>
    <t>uklr2006@mail.ru</t>
  </si>
  <si>
    <t>Свидетельство о гос регистрации юр лица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</si>
  <si>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</si>
  <si>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</si>
  <si>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</si>
  <si>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</si>
  <si>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</si>
  <si>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</si>
  <si>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</si>
  <si>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</si>
  <si>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</si>
  <si>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</si>
  <si>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</si>
  <si>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</si>
  <si>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</si>
  <si>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</si>
  <si>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</si>
  <si>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Экологическое предприятие № 1"</t>
  </si>
  <si>
    <t>01.02.2008г.</t>
  </si>
  <si>
    <t>№ 58 по ул. Баляева</t>
  </si>
  <si>
    <t>ООО " Территория"</t>
  </si>
  <si>
    <t>ул. Луговая, 75 А</t>
  </si>
  <si>
    <t>36,80 м2</t>
  </si>
  <si>
    <t>3. Текущий ремонт коммуникаций, проходящих через нежилые помещения</t>
  </si>
  <si>
    <t>Часть 4</t>
  </si>
  <si>
    <t>ул. Тунгусская, 8</t>
  </si>
  <si>
    <t>Количество проживающих</t>
  </si>
  <si>
    <t>ИТОГО ПО ДОМУ:</t>
  </si>
  <si>
    <t>ПРОЧИЕ УСЛУГИ:</t>
  </si>
  <si>
    <t>ИТОГО ПО ПРОЧИМ УСЛУГАМ: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</si>
  <si>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</si>
  <si>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</si>
  <si>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</si>
  <si>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</si>
  <si>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</si>
  <si>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ООО " Восток Мегаполис"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</si>
  <si>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</si>
  <si>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</si>
  <si>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</si>
  <si>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</si>
  <si>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</si>
  <si>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</si>
  <si>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491,70 м2</t>
  </si>
  <si>
    <t xml:space="preserve">                       Отчет ООО "Управляющей компании Ленинского района"  за 2018 г.</t>
  </si>
  <si>
    <t>43,40 м2</t>
  </si>
  <si>
    <t>1.Отчет об исполнении договора управления за 2018 г.(тыс.р.)</t>
  </si>
  <si>
    <t>переходящие остатки д/ср-в на начало 01.01. 2018г.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</si>
  <si>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</si>
  <si>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2018 г.</t>
  </si>
  <si>
    <t>исполнитель</t>
  </si>
  <si>
    <t>2. Перечень работ, выполненных по статье " текущий ремонт"  в 2018 году.</t>
  </si>
  <si>
    <t>План по статье "текущий ремонт" на 2019 год</t>
  </si>
  <si>
    <t>работы по статье "текущий ремонт" не проводились</t>
  </si>
  <si>
    <t>Предложение Управляющей компании: частичный  ремонт кровли. Собственникам необходимо  предоставить протокол общего собрания  для выполнения предложенных, или иных работ.  В случае недостаточного количества средств по статье "текущий ремонт" выполнение возможно за счет дополнительного сбора средств на основании протокола общего собрания.</t>
  </si>
  <si>
    <t>Ленинского района"</t>
  </si>
  <si>
    <t>ИСХ      №   280/02  от   11. 02. 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</si>
</sst>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6" fillId="0" borderId="1" xfId="0" applyFont="1" applyBorder="1" applyAlignment="1"/>
    <xf numFmtId="0" fontId="16" fillId="0" borderId="1" xfId="0" applyFont="1" applyBorder="1"/>
    <xf numFmtId="0" fontId="16" fillId="0" borderId="1" xfId="0" applyFont="1" applyFill="1" applyBorder="1" applyAlignment="1"/>
    <xf numFmtId="0" fontId="0" fillId="2" borderId="0" xfId="0" applyFill="1" applyAlignment="1">
      <alignment horizontal="center"/>
    </xf>
    <xf numFmtId="2" fontId="0" fillId="0" borderId="0" xfId="0" applyNumberFormat="1"/>
    <xf numFmtId="2" fontId="4" fillId="0" borderId="0" xfId="0" applyNumberFormat="1" applyFont="1"/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4" fillId="2" borderId="0" xfId="0" applyFont="1" applyFill="1"/>
    <xf numFmtId="0" fontId="0" fillId="2" borderId="0" xfId="0" applyFill="1"/>
    <xf numFmtId="0" fontId="3" fillId="2" borderId="0" xfId="0" applyFont="1" applyFill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164" fontId="9" fillId="2" borderId="1" xfId="0" applyNumberFormat="1" applyFont="1" applyFill="1" applyBorder="1"/>
    <xf numFmtId="0" fontId="9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5" xfId="0" applyFont="1" applyFill="1" applyBorder="1"/>
    <xf numFmtId="0" fontId="3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2" fontId="9" fillId="2" borderId="5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12" fillId="2" borderId="0" xfId="0" applyFont="1" applyFill="1"/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7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/>
    <xf numFmtId="0" fontId="0" fillId="2" borderId="0" xfId="0" applyFill="1" applyBorder="1" applyAlignment="1"/>
    <xf numFmtId="17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 wrapText="1"/>
    </xf>
    <xf numFmtId="164" fontId="3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0" fontId="14" fillId="2" borderId="0" xfId="0" applyFont="1" applyFill="1"/>
    <xf numFmtId="0" fontId="0" fillId="2" borderId="4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6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9" fillId="2" borderId="2" xfId="0" applyFont="1" applyFill="1" applyBorder="1" applyAlignment="1"/>
    <xf numFmtId="0" fontId="4" fillId="2" borderId="5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2" borderId="4" xfId="0" applyFill="1" applyBorder="1" applyAlignment="1"/>
    <xf numFmtId="0" fontId="0" fillId="2" borderId="5" xfId="0" applyFill="1" applyBorder="1" applyAlignment="1"/>
    <xf numFmtId="0" fontId="3" fillId="2" borderId="2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9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6" fillId="2" borderId="2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2" fillId="2" borderId="2" xfId="0" applyFont="1" applyFill="1" applyBorder="1" applyAlignment="1"/>
    <xf numFmtId="0" fontId="4" fillId="2" borderId="4" xfId="0" applyFont="1" applyFill="1" applyBorder="1" applyAlignment="1"/>
    <xf numFmtId="0" fontId="7" fillId="2" borderId="4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F7" sqref="F7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125</v>
      </c>
      <c r="C1" s="1"/>
    </row>
    <row r="2" spans="1:4" ht="15" customHeight="1" x14ac:dyDescent="0.25">
      <c r="A2" s="2" t="s">
        <v>44</v>
      </c>
      <c r="C2" s="4"/>
    </row>
    <row r="3" spans="1:4" ht="15.75" x14ac:dyDescent="0.25">
      <c r="B3" s="4" t="s">
        <v>10</v>
      </c>
      <c r="C3" s="23" t="s">
        <v>101</v>
      </c>
    </row>
    <row r="4" spans="1:4" ht="14.25" customHeight="1" x14ac:dyDescent="0.25">
      <c r="A4" s="21" t="s">
        <v>137</v>
      </c>
      <c r="C4" s="4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45</v>
      </c>
      <c r="C6" s="20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9</v>
      </c>
      <c r="C8" s="26" t="s">
        <v>42</v>
      </c>
      <c r="D8" s="10"/>
    </row>
    <row r="9" spans="1:4" s="3" customFormat="1" ht="12" customHeight="1" x14ac:dyDescent="0.25">
      <c r="A9" s="12" t="s">
        <v>1</v>
      </c>
      <c r="B9" s="13" t="s">
        <v>11</v>
      </c>
      <c r="C9" s="100" t="s">
        <v>12</v>
      </c>
      <c r="D9" s="101"/>
    </row>
    <row r="10" spans="1:4" s="3" customFormat="1" ht="24" customHeight="1" x14ac:dyDescent="0.25">
      <c r="A10" s="12" t="s">
        <v>2</v>
      </c>
      <c r="B10" s="14" t="s">
        <v>83</v>
      </c>
      <c r="C10" s="102" t="s">
        <v>81</v>
      </c>
      <c r="D10" s="103"/>
    </row>
    <row r="11" spans="1:4" s="3" customFormat="1" ht="15" customHeight="1" x14ac:dyDescent="0.25">
      <c r="A11" s="12" t="s">
        <v>3</v>
      </c>
      <c r="B11" s="13" t="s">
        <v>13</v>
      </c>
      <c r="C11" s="100" t="s">
        <v>14</v>
      </c>
      <c r="D11" s="101"/>
    </row>
    <row r="12" spans="1:4" s="3" customFormat="1" ht="16.5" customHeight="1" x14ac:dyDescent="0.25">
      <c r="A12" s="107">
        <v>5</v>
      </c>
      <c r="B12" s="107" t="s">
        <v>84</v>
      </c>
      <c r="C12" s="31" t="s">
        <v>85</v>
      </c>
      <c r="D12" s="32" t="s">
        <v>86</v>
      </c>
    </row>
    <row r="13" spans="1:4" s="3" customFormat="1" ht="14.25" customHeight="1" x14ac:dyDescent="0.25">
      <c r="A13" s="107"/>
      <c r="B13" s="107"/>
      <c r="C13" s="31" t="s">
        <v>87</v>
      </c>
      <c r="D13" s="32" t="s">
        <v>88</v>
      </c>
    </row>
    <row r="14" spans="1:4" s="3" customFormat="1" x14ac:dyDescent="0.25">
      <c r="A14" s="107"/>
      <c r="B14" s="107"/>
      <c r="C14" s="31" t="s">
        <v>89</v>
      </c>
      <c r="D14" s="32" t="s">
        <v>90</v>
      </c>
    </row>
    <row r="15" spans="1:4" s="3" customFormat="1" ht="16.5" customHeight="1" x14ac:dyDescent="0.25">
      <c r="A15" s="107"/>
      <c r="B15" s="107"/>
      <c r="C15" s="31" t="s">
        <v>91</v>
      </c>
      <c r="D15" s="32" t="s">
        <v>92</v>
      </c>
    </row>
    <row r="16" spans="1:4" s="3" customFormat="1" ht="16.5" customHeight="1" x14ac:dyDescent="0.25">
      <c r="A16" s="107"/>
      <c r="B16" s="107"/>
      <c r="C16" s="31" t="s">
        <v>93</v>
      </c>
      <c r="D16" s="32" t="s">
        <v>94</v>
      </c>
    </row>
    <row r="17" spans="1:4" s="5" customFormat="1" ht="15.75" customHeight="1" x14ac:dyDescent="0.25">
      <c r="A17" s="107"/>
      <c r="B17" s="107"/>
      <c r="C17" s="31" t="s">
        <v>95</v>
      </c>
      <c r="D17" s="32" t="s">
        <v>96</v>
      </c>
    </row>
    <row r="18" spans="1:4" s="5" customFormat="1" ht="15.75" customHeight="1" x14ac:dyDescent="0.25">
      <c r="A18" s="107"/>
      <c r="B18" s="107"/>
      <c r="C18" s="33" t="s">
        <v>97</v>
      </c>
      <c r="D18" s="32" t="s">
        <v>98</v>
      </c>
    </row>
    <row r="19" spans="1:4" ht="21.75" customHeight="1" x14ac:dyDescent="0.25">
      <c r="A19" s="12" t="s">
        <v>4</v>
      </c>
      <c r="B19" s="13" t="s">
        <v>15</v>
      </c>
      <c r="C19" s="108" t="s">
        <v>82</v>
      </c>
      <c r="D19" s="109"/>
    </row>
    <row r="20" spans="1:4" s="5" customFormat="1" ht="19.5" customHeight="1" x14ac:dyDescent="0.25">
      <c r="A20" s="12" t="s">
        <v>5</v>
      </c>
      <c r="B20" s="13" t="s">
        <v>16</v>
      </c>
      <c r="C20" s="110" t="s">
        <v>47</v>
      </c>
      <c r="D20" s="111"/>
    </row>
    <row r="21" spans="1:4" s="5" customFormat="1" ht="15" customHeight="1" x14ac:dyDescent="0.25">
      <c r="A21" s="12" t="s">
        <v>6</v>
      </c>
      <c r="B21" s="13" t="s">
        <v>17</v>
      </c>
      <c r="C21" s="102" t="s">
        <v>18</v>
      </c>
      <c r="D21" s="112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19</v>
      </c>
      <c r="B23" s="16"/>
      <c r="C23" s="16"/>
      <c r="D23" s="16"/>
    </row>
    <row r="24" spans="1:4" ht="12.75" customHeight="1" x14ac:dyDescent="0.25">
      <c r="A24" s="15"/>
      <c r="B24" s="16"/>
      <c r="C24" s="16"/>
      <c r="D24" s="16"/>
    </row>
    <row r="25" spans="1:4" ht="23.25" x14ac:dyDescent="0.25">
      <c r="A25" s="6"/>
      <c r="B25" s="17" t="s">
        <v>20</v>
      </c>
      <c r="C25" s="7" t="s">
        <v>21</v>
      </c>
      <c r="D25" s="9" t="s">
        <v>22</v>
      </c>
    </row>
    <row r="26" spans="1:4" ht="38.25" customHeight="1" x14ac:dyDescent="0.25">
      <c r="A26" s="104" t="s">
        <v>25</v>
      </c>
      <c r="B26" s="105"/>
      <c r="C26" s="105"/>
      <c r="D26" s="106"/>
    </row>
    <row r="27" spans="1:4" ht="12" customHeight="1" x14ac:dyDescent="0.25">
      <c r="A27" s="28"/>
      <c r="B27" s="29"/>
      <c r="C27" s="29"/>
      <c r="D27" s="30"/>
    </row>
    <row r="28" spans="1:4" ht="13.5" customHeight="1" x14ac:dyDescent="0.25">
      <c r="A28" s="7">
        <v>1</v>
      </c>
      <c r="B28" s="6" t="s">
        <v>102</v>
      </c>
      <c r="C28" s="6" t="s">
        <v>23</v>
      </c>
      <c r="D28" s="6" t="s">
        <v>24</v>
      </c>
    </row>
    <row r="29" spans="1:4" x14ac:dyDescent="0.25">
      <c r="A29" s="19" t="s">
        <v>26</v>
      </c>
      <c r="B29" s="18"/>
      <c r="C29" s="18"/>
      <c r="D29" s="18"/>
    </row>
    <row r="30" spans="1:4" x14ac:dyDescent="0.25">
      <c r="A30" s="7">
        <v>1</v>
      </c>
      <c r="B30" s="6" t="s">
        <v>78</v>
      </c>
      <c r="C30" s="6" t="s">
        <v>103</v>
      </c>
      <c r="D30" s="6" t="s">
        <v>79</v>
      </c>
    </row>
    <row r="31" spans="1:4" x14ac:dyDescent="0.25">
      <c r="A31" s="19" t="s">
        <v>37</v>
      </c>
      <c r="B31" s="18"/>
      <c r="C31" s="18"/>
      <c r="D31" s="18"/>
    </row>
    <row r="32" spans="1:4" x14ac:dyDescent="0.25">
      <c r="A32" s="19" t="s">
        <v>38</v>
      </c>
      <c r="B32" s="18"/>
      <c r="C32" s="18"/>
      <c r="D32" s="18"/>
    </row>
    <row r="33" spans="1:4" x14ac:dyDescent="0.25">
      <c r="A33" s="7">
        <v>1</v>
      </c>
      <c r="B33" s="6" t="s">
        <v>117</v>
      </c>
      <c r="C33" s="6" t="s">
        <v>107</v>
      </c>
      <c r="D33" s="6" t="s">
        <v>27</v>
      </c>
    </row>
    <row r="34" spans="1:4" ht="15" customHeight="1" x14ac:dyDescent="0.25">
      <c r="A34" s="19" t="s">
        <v>28</v>
      </c>
      <c r="B34" s="18"/>
      <c r="C34" s="18"/>
      <c r="D34" s="18"/>
    </row>
    <row r="35" spans="1:4" x14ac:dyDescent="0.25">
      <c r="A35" s="7">
        <v>1</v>
      </c>
      <c r="B35" s="6" t="s">
        <v>99</v>
      </c>
      <c r="C35" s="6" t="s">
        <v>23</v>
      </c>
      <c r="D35" s="6" t="s">
        <v>24</v>
      </c>
    </row>
    <row r="36" spans="1:4" x14ac:dyDescent="0.25">
      <c r="A36" s="27"/>
      <c r="B36" s="11"/>
      <c r="C36" s="11"/>
      <c r="D36" s="11"/>
    </row>
    <row r="37" spans="1:4" x14ac:dyDescent="0.25">
      <c r="A37" s="4" t="s">
        <v>43</v>
      </c>
      <c r="B37" s="18"/>
      <c r="C37" s="18"/>
      <c r="D37" s="18"/>
    </row>
    <row r="38" spans="1:4" ht="15" customHeight="1" x14ac:dyDescent="0.25">
      <c r="A38" s="7">
        <v>1</v>
      </c>
      <c r="B38" s="6" t="s">
        <v>29</v>
      </c>
      <c r="C38" s="98">
        <v>1951</v>
      </c>
      <c r="D38" s="99"/>
    </row>
    <row r="39" spans="1:4" x14ac:dyDescent="0.25">
      <c r="A39" s="7">
        <v>2</v>
      </c>
      <c r="B39" s="6" t="s">
        <v>31</v>
      </c>
      <c r="C39" s="98">
        <v>2</v>
      </c>
      <c r="D39" s="99"/>
    </row>
    <row r="40" spans="1:4" x14ac:dyDescent="0.25">
      <c r="A40" s="7">
        <v>3</v>
      </c>
      <c r="B40" s="6" t="s">
        <v>32</v>
      </c>
      <c r="C40" s="98">
        <v>2</v>
      </c>
      <c r="D40" s="99"/>
    </row>
    <row r="41" spans="1:4" x14ac:dyDescent="0.25">
      <c r="A41" s="7">
        <v>4</v>
      </c>
      <c r="B41" s="6" t="s">
        <v>30</v>
      </c>
      <c r="C41" s="98" t="s">
        <v>66</v>
      </c>
      <c r="D41" s="99"/>
    </row>
    <row r="42" spans="1:4" ht="15" customHeight="1" x14ac:dyDescent="0.25">
      <c r="A42" s="7">
        <v>5</v>
      </c>
      <c r="B42" s="6" t="s">
        <v>33</v>
      </c>
      <c r="C42" s="98" t="s">
        <v>66</v>
      </c>
      <c r="D42" s="99"/>
    </row>
    <row r="43" spans="1:4" x14ac:dyDescent="0.25">
      <c r="A43" s="7">
        <v>6</v>
      </c>
      <c r="B43" s="6" t="s">
        <v>34</v>
      </c>
      <c r="C43" s="98" t="s">
        <v>124</v>
      </c>
      <c r="D43" s="99"/>
    </row>
    <row r="44" spans="1:4" x14ac:dyDescent="0.25">
      <c r="A44" s="7">
        <v>7</v>
      </c>
      <c r="B44" s="6" t="s">
        <v>35</v>
      </c>
      <c r="C44" s="98" t="s">
        <v>104</v>
      </c>
      <c r="D44" s="99"/>
    </row>
    <row r="45" spans="1:4" ht="15" customHeight="1" x14ac:dyDescent="0.25">
      <c r="A45" s="7">
        <v>8</v>
      </c>
      <c r="B45" s="6" t="s">
        <v>36</v>
      </c>
      <c r="C45" s="98" t="s">
        <v>126</v>
      </c>
      <c r="D45" s="99"/>
    </row>
    <row r="46" spans="1:4" ht="15" customHeight="1" x14ac:dyDescent="0.25">
      <c r="A46" s="7">
        <v>9</v>
      </c>
      <c r="B46" s="6" t="s">
        <v>108</v>
      </c>
      <c r="C46" s="98">
        <v>19</v>
      </c>
      <c r="D46" s="103"/>
    </row>
    <row r="47" spans="1:4" x14ac:dyDescent="0.25">
      <c r="A47" s="7">
        <v>10</v>
      </c>
      <c r="B47" s="6" t="s">
        <v>67</v>
      </c>
      <c r="C47" s="113" t="s">
        <v>100</v>
      </c>
      <c r="D47" s="99"/>
    </row>
  </sheetData>
  <mergeCells count="19">
    <mergeCell ref="C47:D47"/>
    <mergeCell ref="C41:D41"/>
    <mergeCell ref="C42:D42"/>
    <mergeCell ref="C43:D43"/>
    <mergeCell ref="C44:D44"/>
    <mergeCell ref="C45:D45"/>
    <mergeCell ref="C46:D46"/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67"/>
  <sheetViews>
    <sheetView topLeftCell="A43" workbookViewId="0">
      <selection activeCell="N65" sqref="N65"/>
    </sheetView>
  </sheetViews>
  <sheetFormatPr defaultRowHeight="15" x14ac:dyDescent="0.25"/>
  <cols>
    <col min="1" max="1" width="15.85546875" style="40" customWidth="1"/>
    <col min="2" max="2" width="13.42578125" style="71" customWidth="1"/>
    <col min="3" max="3" width="8.5703125" style="71" customWidth="1"/>
    <col min="4" max="4" width="8.28515625" style="40" customWidth="1"/>
    <col min="5" max="5" width="11.5703125" style="40" customWidth="1"/>
    <col min="6" max="6" width="10.7109375" style="40" customWidth="1"/>
    <col min="7" max="7" width="11.5703125" style="34" customWidth="1"/>
    <col min="8" max="8" width="13" style="40" customWidth="1"/>
    <col min="11" max="11" width="13.7109375" customWidth="1"/>
  </cols>
  <sheetData>
    <row r="1" spans="1:26" x14ac:dyDescent="0.25">
      <c r="A1" s="39" t="s">
        <v>112</v>
      </c>
      <c r="B1" s="40"/>
      <c r="C1" s="34"/>
      <c r="D1" s="34"/>
      <c r="H1" s="41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x14ac:dyDescent="0.25">
      <c r="A2" s="39" t="s">
        <v>127</v>
      </c>
      <c r="B2" s="40"/>
      <c r="C2" s="34"/>
      <c r="D2" s="34"/>
      <c r="H2" s="4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21" customHeight="1" x14ac:dyDescent="0.25">
      <c r="A3" s="128" t="s">
        <v>128</v>
      </c>
      <c r="B3" s="128"/>
      <c r="C3" s="42"/>
      <c r="D3" s="43">
        <f>D4+D5</f>
        <v>19.5</v>
      </c>
      <c r="E3" s="44"/>
      <c r="F3" s="45"/>
      <c r="G3" s="45"/>
      <c r="H3" s="46"/>
      <c r="I3" s="38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3.5" customHeight="1" x14ac:dyDescent="0.25">
      <c r="A4" s="128" t="s">
        <v>113</v>
      </c>
      <c r="B4" s="129"/>
      <c r="C4" s="42"/>
      <c r="D4" s="43">
        <v>113.97</v>
      </c>
      <c r="E4" s="44"/>
      <c r="F4" s="45"/>
      <c r="G4" s="45"/>
      <c r="H4" s="47"/>
      <c r="I4" s="38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4.25" customHeight="1" x14ac:dyDescent="0.25">
      <c r="A5" s="128" t="s">
        <v>114</v>
      </c>
      <c r="B5" s="129"/>
      <c r="C5" s="42"/>
      <c r="D5" s="43">
        <v>-94.47</v>
      </c>
      <c r="E5" s="44"/>
      <c r="F5" s="45"/>
      <c r="G5" s="45"/>
      <c r="H5" s="46"/>
      <c r="I5" s="38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x14ac:dyDescent="0.25">
      <c r="A6" s="142" t="s">
        <v>129</v>
      </c>
      <c r="B6" s="143"/>
      <c r="C6" s="143"/>
      <c r="D6" s="143"/>
      <c r="E6" s="143"/>
      <c r="F6" s="143"/>
      <c r="G6" s="143"/>
      <c r="H6" s="144"/>
      <c r="I6" s="38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56.25" customHeight="1" x14ac:dyDescent="0.25">
      <c r="A7" s="116" t="s">
        <v>54</v>
      </c>
      <c r="B7" s="117"/>
      <c r="C7" s="48" t="s">
        <v>55</v>
      </c>
      <c r="D7" s="49" t="s">
        <v>56</v>
      </c>
      <c r="E7" s="49" t="s">
        <v>57</v>
      </c>
      <c r="F7" s="49" t="s">
        <v>58</v>
      </c>
      <c r="G7" s="50" t="s">
        <v>59</v>
      </c>
      <c r="H7" s="49" t="s">
        <v>60</v>
      </c>
    </row>
    <row r="8" spans="1:26" s="4" customFormat="1" ht="17.25" customHeight="1" x14ac:dyDescent="0.25">
      <c r="A8" s="116" t="s">
        <v>61</v>
      </c>
      <c r="B8" s="117"/>
      <c r="C8" s="45">
        <f>C12+C15+C18</f>
        <v>10.010000000000002</v>
      </c>
      <c r="D8" s="51">
        <v>-90.64</v>
      </c>
      <c r="E8" s="44">
        <f>E12+E15+E18</f>
        <v>58.89</v>
      </c>
      <c r="F8" s="44">
        <f>F12+F15+F18</f>
        <v>50.53</v>
      </c>
      <c r="G8" s="44">
        <f>F8</f>
        <v>50.53</v>
      </c>
      <c r="H8" s="44">
        <f>F8-E8+D8</f>
        <v>-99</v>
      </c>
    </row>
    <row r="9" spans="1:26" x14ac:dyDescent="0.25">
      <c r="A9" s="52" t="s">
        <v>62</v>
      </c>
      <c r="B9" s="53"/>
      <c r="C9" s="54">
        <f>C8-C10</f>
        <v>9.0090000000000021</v>
      </c>
      <c r="D9" s="55">
        <f>D8-D10</f>
        <v>-81.575999999999993</v>
      </c>
      <c r="E9" s="55">
        <f>E8-E10</f>
        <v>53.000999999999998</v>
      </c>
      <c r="F9" s="55">
        <f>F8-F10</f>
        <v>45.477000000000004</v>
      </c>
      <c r="G9" s="55">
        <f>G8-G10</f>
        <v>45.477000000000004</v>
      </c>
      <c r="H9" s="44">
        <f>F9-E9+D9</f>
        <v>-89.1</v>
      </c>
    </row>
    <row r="10" spans="1:26" x14ac:dyDescent="0.25">
      <c r="A10" s="118" t="s">
        <v>63</v>
      </c>
      <c r="B10" s="119"/>
      <c r="C10" s="54">
        <f>C8*10%</f>
        <v>1.0010000000000001</v>
      </c>
      <c r="D10" s="55">
        <f>D8*10%</f>
        <v>-9.0640000000000001</v>
      </c>
      <c r="E10" s="55">
        <f>E8*10%</f>
        <v>5.8890000000000002</v>
      </c>
      <c r="F10" s="55">
        <f>F8*10%</f>
        <v>5.0530000000000008</v>
      </c>
      <c r="G10" s="55">
        <f>G8*10%</f>
        <v>5.0530000000000008</v>
      </c>
      <c r="H10" s="44">
        <f>F10-E10+D10</f>
        <v>-9.8999999999999986</v>
      </c>
    </row>
    <row r="11" spans="1:26" ht="14.25" customHeight="1" x14ac:dyDescent="0.25">
      <c r="A11" s="120" t="s">
        <v>64</v>
      </c>
      <c r="B11" s="121"/>
      <c r="C11" s="121"/>
      <c r="D11" s="121"/>
      <c r="E11" s="121"/>
      <c r="F11" s="121"/>
      <c r="G11" s="121"/>
      <c r="H11" s="122"/>
      <c r="K11" s="35"/>
    </row>
    <row r="12" spans="1:26" x14ac:dyDescent="0.25">
      <c r="A12" s="123" t="s">
        <v>46</v>
      </c>
      <c r="B12" s="124"/>
      <c r="C12" s="51">
        <v>5.65</v>
      </c>
      <c r="D12" s="56">
        <v>-42.15</v>
      </c>
      <c r="E12" s="55">
        <v>33.340000000000003</v>
      </c>
      <c r="F12" s="55">
        <v>28.22</v>
      </c>
      <c r="G12" s="55">
        <f>F12</f>
        <v>28.22</v>
      </c>
      <c r="H12" s="55">
        <f t="shared" ref="H12:H20" si="0">F12-E12+D12</f>
        <v>-47.27</v>
      </c>
    </row>
    <row r="13" spans="1:26" x14ac:dyDescent="0.25">
      <c r="A13" s="52" t="s">
        <v>62</v>
      </c>
      <c r="B13" s="53"/>
      <c r="C13" s="54">
        <f>C12-C14</f>
        <v>5.085</v>
      </c>
      <c r="D13" s="55">
        <f>D12-D14</f>
        <v>-37.935000000000002</v>
      </c>
      <c r="E13" s="55">
        <f>E12-E14</f>
        <v>30.006000000000004</v>
      </c>
      <c r="F13" s="55">
        <f>F12-F14</f>
        <v>25.398</v>
      </c>
      <c r="G13" s="55">
        <f>G12-G14</f>
        <v>25.398</v>
      </c>
      <c r="H13" s="55">
        <f t="shared" si="0"/>
        <v>-42.543000000000006</v>
      </c>
    </row>
    <row r="14" spans="1:26" x14ac:dyDescent="0.25">
      <c r="A14" s="118" t="s">
        <v>63</v>
      </c>
      <c r="B14" s="119"/>
      <c r="C14" s="54">
        <f>C12*10%</f>
        <v>0.56500000000000006</v>
      </c>
      <c r="D14" s="55">
        <f>D12*10%</f>
        <v>-4.2149999999999999</v>
      </c>
      <c r="E14" s="55">
        <f>E12*10%</f>
        <v>3.3340000000000005</v>
      </c>
      <c r="F14" s="55">
        <f>F12*10%</f>
        <v>2.8220000000000001</v>
      </c>
      <c r="G14" s="55">
        <f>G12*10%</f>
        <v>2.8220000000000001</v>
      </c>
      <c r="H14" s="55">
        <f t="shared" si="0"/>
        <v>-4.7270000000000003</v>
      </c>
    </row>
    <row r="15" spans="1:26" ht="23.25" customHeight="1" x14ac:dyDescent="0.25">
      <c r="A15" s="123" t="s">
        <v>39</v>
      </c>
      <c r="B15" s="124"/>
      <c r="C15" s="51">
        <v>0</v>
      </c>
      <c r="D15" s="55">
        <v>-22.36</v>
      </c>
      <c r="E15" s="55">
        <v>0</v>
      </c>
      <c r="F15" s="55">
        <v>1.19</v>
      </c>
      <c r="G15" s="55">
        <f>F15</f>
        <v>1.19</v>
      </c>
      <c r="H15" s="55">
        <f t="shared" si="0"/>
        <v>-21.169999999999998</v>
      </c>
    </row>
    <row r="16" spans="1:26" x14ac:dyDescent="0.25">
      <c r="A16" s="52" t="s">
        <v>62</v>
      </c>
      <c r="B16" s="53"/>
      <c r="C16" s="54">
        <f>C15-C17</f>
        <v>0</v>
      </c>
      <c r="D16" s="55">
        <f>D15-D17</f>
        <v>-20.123999999999999</v>
      </c>
      <c r="E16" s="55">
        <f>E15-E17</f>
        <v>0</v>
      </c>
      <c r="F16" s="55">
        <f>F15-F17</f>
        <v>1.071</v>
      </c>
      <c r="G16" s="55">
        <f>G15-G17</f>
        <v>1.071</v>
      </c>
      <c r="H16" s="55">
        <f t="shared" si="0"/>
        <v>-19.052999999999997</v>
      </c>
    </row>
    <row r="17" spans="1:11" ht="15" customHeight="1" x14ac:dyDescent="0.25">
      <c r="A17" s="118" t="s">
        <v>63</v>
      </c>
      <c r="B17" s="119"/>
      <c r="C17" s="54">
        <f>C15*10%</f>
        <v>0</v>
      </c>
      <c r="D17" s="55">
        <f>D15*10%</f>
        <v>-2.2360000000000002</v>
      </c>
      <c r="E17" s="55">
        <f>E15*10%</f>
        <v>0</v>
      </c>
      <c r="F17" s="55">
        <f>F15*10%</f>
        <v>0.11899999999999999</v>
      </c>
      <c r="G17" s="55">
        <f>G15*10%</f>
        <v>0.11899999999999999</v>
      </c>
      <c r="H17" s="55">
        <f t="shared" si="0"/>
        <v>-2.117</v>
      </c>
    </row>
    <row r="18" spans="1:11" ht="14.25" customHeight="1" x14ac:dyDescent="0.25">
      <c r="A18" s="57" t="s">
        <v>80</v>
      </c>
      <c r="B18" s="58"/>
      <c r="C18" s="45">
        <v>4.3600000000000003</v>
      </c>
      <c r="D18" s="55">
        <v>-26.13</v>
      </c>
      <c r="E18" s="55">
        <v>25.55</v>
      </c>
      <c r="F18" s="55">
        <v>21.12</v>
      </c>
      <c r="G18" s="55">
        <f>F18</f>
        <v>21.12</v>
      </c>
      <c r="H18" s="55">
        <f t="shared" si="0"/>
        <v>-30.56</v>
      </c>
    </row>
    <row r="19" spans="1:11" ht="14.25" customHeight="1" x14ac:dyDescent="0.25">
      <c r="A19" s="52" t="s">
        <v>62</v>
      </c>
      <c r="B19" s="53"/>
      <c r="C19" s="54">
        <f>C18-C20</f>
        <v>3.9240000000000004</v>
      </c>
      <c r="D19" s="55">
        <f>D18-D20</f>
        <v>-23.516999999999999</v>
      </c>
      <c r="E19" s="55">
        <f>E18-E20</f>
        <v>22.995000000000001</v>
      </c>
      <c r="F19" s="55">
        <f>F18-F20</f>
        <v>19.008000000000003</v>
      </c>
      <c r="G19" s="55">
        <f>G18-G20</f>
        <v>19.008000000000003</v>
      </c>
      <c r="H19" s="55">
        <f t="shared" si="0"/>
        <v>-27.503999999999998</v>
      </c>
    </row>
    <row r="20" spans="1:11" x14ac:dyDescent="0.25">
      <c r="A20" s="118" t="s">
        <v>63</v>
      </c>
      <c r="B20" s="119"/>
      <c r="C20" s="54">
        <f>C18*10%</f>
        <v>0.43600000000000005</v>
      </c>
      <c r="D20" s="55">
        <f>D18*10%</f>
        <v>-2.613</v>
      </c>
      <c r="E20" s="55">
        <f>E18*10%</f>
        <v>2.5550000000000002</v>
      </c>
      <c r="F20" s="55">
        <f>F18*10%</f>
        <v>2.1120000000000001</v>
      </c>
      <c r="G20" s="55">
        <f>G18*10%</f>
        <v>2.1120000000000001</v>
      </c>
      <c r="H20" s="55">
        <f t="shared" si="0"/>
        <v>-3.056</v>
      </c>
    </row>
    <row r="21" spans="1:11" ht="8.25" customHeight="1" x14ac:dyDescent="0.25">
      <c r="A21" s="59"/>
      <c r="B21" s="60"/>
      <c r="C21" s="54"/>
      <c r="D21" s="55"/>
      <c r="E21" s="55"/>
      <c r="F21" s="55"/>
      <c r="G21" s="61"/>
      <c r="H21" s="55"/>
    </row>
    <row r="22" spans="1:11" s="4" customFormat="1" ht="11.25" customHeight="1" x14ac:dyDescent="0.25">
      <c r="A22" s="116" t="s">
        <v>40</v>
      </c>
      <c r="B22" s="117"/>
      <c r="C22" s="45">
        <v>5.09</v>
      </c>
      <c r="D22" s="44">
        <v>104.16</v>
      </c>
      <c r="E22" s="44">
        <v>30.04</v>
      </c>
      <c r="F22" s="44">
        <v>25.42</v>
      </c>
      <c r="G22" s="62">
        <f>G23+G24</f>
        <v>2.5420000000000003</v>
      </c>
      <c r="H22" s="44">
        <f>F22-E22-G22+D22+F22</f>
        <v>122.41800000000001</v>
      </c>
    </row>
    <row r="23" spans="1:11" s="4" customFormat="1" ht="14.25" customHeight="1" x14ac:dyDescent="0.25">
      <c r="A23" s="63" t="s">
        <v>65</v>
      </c>
      <c r="B23" s="64"/>
      <c r="C23" s="45">
        <f>C22-C24</f>
        <v>4.5809999999999995</v>
      </c>
      <c r="D23" s="44">
        <v>106.75</v>
      </c>
      <c r="E23" s="44">
        <f>E22-E24</f>
        <v>27.035999999999998</v>
      </c>
      <c r="F23" s="44">
        <f>F22-F24</f>
        <v>22.878</v>
      </c>
      <c r="G23" s="65">
        <v>0</v>
      </c>
      <c r="H23" s="44">
        <f>F23-E23-G23+D23+F23</f>
        <v>125.47</v>
      </c>
      <c r="K23" s="36"/>
    </row>
    <row r="24" spans="1:11" ht="12.75" customHeight="1" x14ac:dyDescent="0.25">
      <c r="A24" s="118" t="s">
        <v>63</v>
      </c>
      <c r="B24" s="119"/>
      <c r="C24" s="54">
        <f>C22*10%</f>
        <v>0.50900000000000001</v>
      </c>
      <c r="D24" s="55">
        <v>-2.61</v>
      </c>
      <c r="E24" s="55">
        <f>E22*10%</f>
        <v>3.004</v>
      </c>
      <c r="F24" s="55">
        <f>F22*10%</f>
        <v>2.5420000000000003</v>
      </c>
      <c r="G24" s="55">
        <f>F24</f>
        <v>2.5420000000000003</v>
      </c>
      <c r="H24" s="55">
        <f>F24-E24-G24+D24+F24</f>
        <v>-3.0719999999999996</v>
      </c>
    </row>
    <row r="25" spans="1:11" ht="9" customHeight="1" x14ac:dyDescent="0.25">
      <c r="A25" s="95"/>
      <c r="B25" s="96"/>
      <c r="C25" s="54"/>
      <c r="D25" s="55"/>
      <c r="E25" s="55"/>
      <c r="F25" s="55"/>
      <c r="G25" s="55"/>
      <c r="H25" s="55"/>
    </row>
    <row r="26" spans="1:11" s="4" customFormat="1" ht="12.75" customHeight="1" x14ac:dyDescent="0.25">
      <c r="A26" s="147" t="s">
        <v>118</v>
      </c>
      <c r="B26" s="148"/>
      <c r="C26" s="45"/>
      <c r="D26" s="44">
        <v>-0.93</v>
      </c>
      <c r="E26" s="45">
        <f>E28+E29+E30+E31</f>
        <v>2.09</v>
      </c>
      <c r="F26" s="45">
        <f>F28+F29+F30+F31</f>
        <v>1.68</v>
      </c>
      <c r="G26" s="45">
        <f>G28+G29+G30+G31</f>
        <v>3.37</v>
      </c>
      <c r="H26" s="44">
        <f>F26-E26-G26+D26+F26</f>
        <v>-3.0300000000000002</v>
      </c>
    </row>
    <row r="27" spans="1:11" ht="12.75" customHeight="1" x14ac:dyDescent="0.25">
      <c r="A27" s="52" t="s">
        <v>119</v>
      </c>
      <c r="B27" s="94"/>
      <c r="C27" s="54"/>
      <c r="D27" s="55"/>
      <c r="E27" s="54"/>
      <c r="F27" s="54"/>
      <c r="G27" s="61"/>
      <c r="H27" s="44"/>
    </row>
    <row r="28" spans="1:11" ht="12.75" customHeight="1" x14ac:dyDescent="0.25">
      <c r="A28" s="123" t="s">
        <v>120</v>
      </c>
      <c r="B28" s="124"/>
      <c r="C28" s="54"/>
      <c r="D28" s="55">
        <v>-0.14000000000000001</v>
      </c>
      <c r="E28" s="54">
        <v>0.55000000000000004</v>
      </c>
      <c r="F28" s="54">
        <v>0.43</v>
      </c>
      <c r="G28" s="61">
        <v>0.43</v>
      </c>
      <c r="H28" s="55">
        <f t="shared" ref="H28:H31" si="1">F28-E28-G28+D28+F28</f>
        <v>-0.26000000000000006</v>
      </c>
    </row>
    <row r="29" spans="1:11" ht="12.75" customHeight="1" x14ac:dyDescent="0.25">
      <c r="A29" s="123" t="s">
        <v>121</v>
      </c>
      <c r="B29" s="124"/>
      <c r="C29" s="54"/>
      <c r="D29" s="55">
        <v>0</v>
      </c>
      <c r="E29" s="54">
        <v>0</v>
      </c>
      <c r="F29" s="54">
        <v>0</v>
      </c>
      <c r="G29" s="61">
        <v>0</v>
      </c>
      <c r="H29" s="55">
        <f t="shared" si="1"/>
        <v>0</v>
      </c>
    </row>
    <row r="30" spans="1:11" ht="12.75" customHeight="1" x14ac:dyDescent="0.25">
      <c r="A30" s="123" t="s">
        <v>122</v>
      </c>
      <c r="B30" s="124"/>
      <c r="C30" s="54"/>
      <c r="D30" s="55">
        <v>-0.75</v>
      </c>
      <c r="E30" s="54">
        <v>1.28</v>
      </c>
      <c r="F30" s="54">
        <v>1.04</v>
      </c>
      <c r="G30" s="61">
        <v>2.83</v>
      </c>
      <c r="H30" s="55">
        <f t="shared" si="1"/>
        <v>-2.7800000000000002</v>
      </c>
    </row>
    <row r="31" spans="1:11" ht="12.75" customHeight="1" x14ac:dyDescent="0.25">
      <c r="A31" s="123" t="s">
        <v>123</v>
      </c>
      <c r="B31" s="124"/>
      <c r="C31" s="54"/>
      <c r="D31" s="55">
        <v>-0.04</v>
      </c>
      <c r="E31" s="54">
        <v>0.26</v>
      </c>
      <c r="F31" s="54">
        <v>0.21</v>
      </c>
      <c r="G31" s="61">
        <v>0.11</v>
      </c>
      <c r="H31" s="55">
        <f t="shared" si="1"/>
        <v>9.9999999999999534E-3</v>
      </c>
    </row>
    <row r="32" spans="1:11" x14ac:dyDescent="0.25">
      <c r="A32" s="67" t="s">
        <v>109</v>
      </c>
      <c r="B32" s="68"/>
      <c r="C32" s="45"/>
      <c r="D32" s="44"/>
      <c r="E32" s="45">
        <f>E8+E22+E26</f>
        <v>91.02000000000001</v>
      </c>
      <c r="F32" s="45">
        <f>F8+F22+F26</f>
        <v>77.63000000000001</v>
      </c>
      <c r="G32" s="45">
        <f>G8+G22+G26</f>
        <v>56.442</v>
      </c>
      <c r="H32" s="44"/>
      <c r="I32" s="4"/>
      <c r="J32" s="4"/>
    </row>
    <row r="33" spans="1:26" x14ac:dyDescent="0.25">
      <c r="A33" s="67" t="s">
        <v>110</v>
      </c>
      <c r="B33" s="68"/>
      <c r="C33" s="45"/>
      <c r="D33" s="51"/>
      <c r="E33" s="45"/>
      <c r="F33" s="45"/>
      <c r="G33" s="69"/>
      <c r="H33" s="44"/>
      <c r="I33" s="4"/>
      <c r="J33" s="4"/>
    </row>
    <row r="34" spans="1:26" s="4" customFormat="1" ht="23.25" customHeight="1" x14ac:dyDescent="0.25">
      <c r="A34" s="145" t="s">
        <v>105</v>
      </c>
      <c r="B34" s="146"/>
      <c r="C34" s="45"/>
      <c r="D34" s="44">
        <v>6.93</v>
      </c>
      <c r="E34" s="44">
        <v>2.25</v>
      </c>
      <c r="F34" s="44">
        <v>2.25</v>
      </c>
      <c r="G34" s="62">
        <f>F35</f>
        <v>0.38250000000000001</v>
      </c>
      <c r="H34" s="44">
        <f t="shared" ref="H34:H35" si="2">F34-E34-G34+D34+F34</f>
        <v>8.7974999999999994</v>
      </c>
    </row>
    <row r="35" spans="1:26" ht="14.25" customHeight="1" x14ac:dyDescent="0.25">
      <c r="A35" s="52" t="s">
        <v>62</v>
      </c>
      <c r="B35" s="53"/>
      <c r="C35" s="54"/>
      <c r="D35" s="55">
        <v>-0.28999999999999998</v>
      </c>
      <c r="E35" s="55">
        <f>E34*17%</f>
        <v>0.38250000000000001</v>
      </c>
      <c r="F35" s="55">
        <f>F34*17%</f>
        <v>0.38250000000000001</v>
      </c>
      <c r="G35" s="66">
        <f>F35</f>
        <v>0.38250000000000001</v>
      </c>
      <c r="H35" s="44">
        <f t="shared" si="2"/>
        <v>-0.28999999999999998</v>
      </c>
    </row>
    <row r="36" spans="1:26" x14ac:dyDescent="0.25">
      <c r="A36" s="126" t="s">
        <v>111</v>
      </c>
      <c r="B36" s="127"/>
      <c r="C36" s="45"/>
      <c r="D36" s="51"/>
      <c r="E36" s="45">
        <f>E34</f>
        <v>2.25</v>
      </c>
      <c r="F36" s="45">
        <f>F34</f>
        <v>2.25</v>
      </c>
      <c r="G36" s="45">
        <f t="shared" ref="G36" si="3">G34</f>
        <v>0.38250000000000001</v>
      </c>
      <c r="H36" s="44"/>
    </row>
    <row r="37" spans="1:26" x14ac:dyDescent="0.25">
      <c r="A37" s="126" t="s">
        <v>115</v>
      </c>
      <c r="B37" s="127"/>
      <c r="C37" s="45"/>
      <c r="D37" s="51"/>
      <c r="E37" s="45">
        <f>E32+E36</f>
        <v>93.27000000000001</v>
      </c>
      <c r="F37" s="45">
        <f t="shared" ref="F37:G37" si="4">F32+F36</f>
        <v>79.88000000000001</v>
      </c>
      <c r="G37" s="45">
        <f t="shared" si="4"/>
        <v>56.8245</v>
      </c>
      <c r="H37" s="44"/>
    </row>
    <row r="38" spans="1:26" ht="17.25" customHeight="1" x14ac:dyDescent="0.25">
      <c r="A38" s="126" t="s">
        <v>116</v>
      </c>
      <c r="B38" s="127"/>
      <c r="C38" s="45"/>
      <c r="D38" s="44">
        <f>D3</f>
        <v>19.5</v>
      </c>
      <c r="E38" s="45"/>
      <c r="F38" s="45"/>
      <c r="G38" s="45"/>
      <c r="H38" s="44">
        <f>F37-E37+D38+F37-G37</f>
        <v>29.165500000000009</v>
      </c>
    </row>
    <row r="39" spans="1:26" ht="21.75" customHeight="1" x14ac:dyDescent="0.25">
      <c r="A39" s="128" t="s">
        <v>130</v>
      </c>
      <c r="B39" s="128"/>
      <c r="C39" s="42"/>
      <c r="D39" s="42"/>
      <c r="E39" s="44"/>
      <c r="F39" s="45"/>
      <c r="G39" s="45"/>
      <c r="H39" s="46">
        <f>H40+H41</f>
        <v>29.165499999999966</v>
      </c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ht="12" customHeight="1" x14ac:dyDescent="0.25">
      <c r="A40" s="128" t="s">
        <v>113</v>
      </c>
      <c r="B40" s="129"/>
      <c r="C40" s="42"/>
      <c r="D40" s="42"/>
      <c r="E40" s="44"/>
      <c r="F40" s="45"/>
      <c r="G40" s="45"/>
      <c r="H40" s="46">
        <f>H23+H34-H35</f>
        <v>134.55749999999998</v>
      </c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14.25" customHeight="1" x14ac:dyDescent="0.25">
      <c r="A41" s="130" t="s">
        <v>114</v>
      </c>
      <c r="B41" s="131"/>
      <c r="C41" s="42"/>
      <c r="D41" s="42"/>
      <c r="E41" s="44"/>
      <c r="F41" s="45"/>
      <c r="G41" s="45"/>
      <c r="H41" s="46">
        <f>H8+H24+H26+H35</f>
        <v>-105.39200000000001</v>
      </c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37.5" customHeight="1" x14ac:dyDescent="0.25">
      <c r="A42" s="125"/>
      <c r="B42" s="125"/>
      <c r="C42" s="125"/>
      <c r="D42" s="125"/>
      <c r="E42" s="125"/>
      <c r="F42" s="125"/>
      <c r="G42" s="125"/>
      <c r="H42" s="125"/>
    </row>
    <row r="43" spans="1:26" ht="15" customHeight="1" x14ac:dyDescent="0.25">
      <c r="A43" s="70" t="s">
        <v>132</v>
      </c>
      <c r="D43" s="72"/>
      <c r="E43" s="72"/>
      <c r="F43" s="72"/>
      <c r="G43" s="73"/>
    </row>
    <row r="44" spans="1:26" x14ac:dyDescent="0.25">
      <c r="A44" s="138" t="s">
        <v>48</v>
      </c>
      <c r="B44" s="119"/>
      <c r="C44" s="119"/>
      <c r="D44" s="139"/>
      <c r="E44" s="74" t="s">
        <v>131</v>
      </c>
      <c r="F44" s="74" t="s">
        <v>49</v>
      </c>
      <c r="G44" s="74" t="s">
        <v>50</v>
      </c>
      <c r="H44" s="74" t="s">
        <v>51</v>
      </c>
    </row>
    <row r="45" spans="1:26" x14ac:dyDescent="0.25">
      <c r="A45" s="135" t="s">
        <v>134</v>
      </c>
      <c r="B45" s="136"/>
      <c r="C45" s="136"/>
      <c r="D45" s="137"/>
      <c r="E45" s="75"/>
      <c r="F45" s="75"/>
      <c r="G45" s="74"/>
      <c r="H45" s="76">
        <v>0</v>
      </c>
    </row>
    <row r="46" spans="1:26" s="4" customFormat="1" x14ac:dyDescent="0.25">
      <c r="A46" s="140" t="s">
        <v>7</v>
      </c>
      <c r="B46" s="141"/>
      <c r="C46" s="141"/>
      <c r="D46" s="117"/>
      <c r="E46" s="77"/>
      <c r="F46" s="77"/>
      <c r="G46" s="78"/>
      <c r="H46" s="79">
        <f>SUM(H45:H45)</f>
        <v>0</v>
      </c>
    </row>
    <row r="47" spans="1:26" x14ac:dyDescent="0.25">
      <c r="A47" s="80"/>
      <c r="B47" s="81"/>
      <c r="C47" s="81"/>
      <c r="D47" s="81"/>
      <c r="E47" s="82"/>
      <c r="F47" s="83"/>
      <c r="G47" s="84"/>
    </row>
    <row r="48" spans="1:26" ht="41.25" customHeight="1" x14ac:dyDescent="0.25">
      <c r="A48" s="80"/>
      <c r="B48" s="81"/>
      <c r="C48" s="81"/>
      <c r="D48" s="81"/>
      <c r="E48" s="82"/>
      <c r="F48" s="83"/>
      <c r="G48" s="84"/>
    </row>
    <row r="49" spans="1:8" x14ac:dyDescent="0.25">
      <c r="A49" s="70" t="s">
        <v>41</v>
      </c>
      <c r="D49" s="72"/>
      <c r="E49" s="72"/>
      <c r="F49" s="72"/>
      <c r="G49" s="73"/>
    </row>
    <row r="50" spans="1:8" x14ac:dyDescent="0.25">
      <c r="A50" s="70" t="s">
        <v>68</v>
      </c>
      <c r="D50" s="72"/>
      <c r="E50" s="72"/>
      <c r="F50" s="72"/>
      <c r="G50" s="73"/>
    </row>
    <row r="51" spans="1:8" ht="23.25" customHeight="1" x14ac:dyDescent="0.25">
      <c r="A51" s="138" t="s">
        <v>53</v>
      </c>
      <c r="B51" s="119"/>
      <c r="C51" s="119"/>
      <c r="D51" s="119"/>
      <c r="E51" s="139"/>
      <c r="F51" s="85" t="s">
        <v>50</v>
      </c>
      <c r="G51" s="86" t="s">
        <v>52</v>
      </c>
    </row>
    <row r="52" spans="1:8" x14ac:dyDescent="0.25">
      <c r="A52" s="138" t="s">
        <v>66</v>
      </c>
      <c r="B52" s="119"/>
      <c r="C52" s="119"/>
      <c r="D52" s="119"/>
      <c r="E52" s="139"/>
      <c r="F52" s="74"/>
      <c r="G52" s="74">
        <v>0</v>
      </c>
    </row>
    <row r="53" spans="1:8" x14ac:dyDescent="0.25">
      <c r="A53" s="83"/>
      <c r="B53" s="97"/>
      <c r="C53" s="97"/>
      <c r="D53" s="97"/>
      <c r="E53" s="97"/>
      <c r="F53" s="83"/>
      <c r="G53" s="83"/>
    </row>
    <row r="54" spans="1:8" x14ac:dyDescent="0.25">
      <c r="A54" s="72"/>
      <c r="D54" s="72"/>
      <c r="E54" s="72"/>
      <c r="F54" s="72"/>
      <c r="G54" s="73"/>
    </row>
    <row r="55" spans="1:8" x14ac:dyDescent="0.25">
      <c r="A55" s="70" t="s">
        <v>106</v>
      </c>
      <c r="C55" s="87"/>
      <c r="E55" s="34"/>
      <c r="F55" s="34"/>
    </row>
    <row r="56" spans="1:8" x14ac:dyDescent="0.25">
      <c r="A56" s="70" t="s">
        <v>133</v>
      </c>
      <c r="B56" s="88"/>
      <c r="C56" s="89"/>
      <c r="D56" s="70"/>
      <c r="E56" s="34"/>
      <c r="F56" s="34"/>
    </row>
    <row r="57" spans="1:8" ht="54" customHeight="1" x14ac:dyDescent="0.25">
      <c r="A57" s="132" t="s">
        <v>135</v>
      </c>
      <c r="B57" s="133"/>
      <c r="C57" s="133"/>
      <c r="D57" s="133"/>
      <c r="E57" s="133"/>
      <c r="F57" s="133"/>
      <c r="G57" s="133"/>
      <c r="H57" s="134"/>
    </row>
    <row r="60" spans="1:8" x14ac:dyDescent="0.25">
      <c r="A60" s="39" t="s">
        <v>75</v>
      </c>
      <c r="B60" s="90"/>
      <c r="C60" s="90"/>
      <c r="D60" s="39"/>
      <c r="E60" s="39" t="s">
        <v>77</v>
      </c>
      <c r="F60" s="39"/>
    </row>
    <row r="61" spans="1:8" x14ac:dyDescent="0.25">
      <c r="A61" s="39" t="s">
        <v>76</v>
      </c>
      <c r="B61" s="90"/>
      <c r="C61" s="90"/>
      <c r="D61" s="39"/>
      <c r="E61" s="39"/>
      <c r="F61" s="39"/>
    </row>
    <row r="62" spans="1:8" x14ac:dyDescent="0.25">
      <c r="A62" s="39" t="s">
        <v>136</v>
      </c>
      <c r="B62" s="90"/>
      <c r="C62" s="90"/>
      <c r="D62" s="39"/>
      <c r="E62" s="39"/>
      <c r="F62" s="39"/>
    </row>
    <row r="63" spans="1:8" x14ac:dyDescent="0.25">
      <c r="A63" s="91"/>
      <c r="B63" s="92"/>
      <c r="C63" s="92"/>
      <c r="D63" s="91"/>
      <c r="E63" s="91"/>
    </row>
    <row r="64" spans="1:8" x14ac:dyDescent="0.25">
      <c r="A64" s="93" t="s">
        <v>69</v>
      </c>
    </row>
    <row r="65" spans="1:3" x14ac:dyDescent="0.25">
      <c r="A65" s="114" t="s">
        <v>70</v>
      </c>
      <c r="B65" s="114"/>
      <c r="C65" s="71" t="s">
        <v>24</v>
      </c>
    </row>
    <row r="66" spans="1:3" x14ac:dyDescent="0.25">
      <c r="A66" s="114" t="s">
        <v>71</v>
      </c>
      <c r="B66" s="114"/>
      <c r="C66" s="71" t="s">
        <v>73</v>
      </c>
    </row>
    <row r="67" spans="1:3" x14ac:dyDescent="0.25">
      <c r="A67" s="114" t="s">
        <v>72</v>
      </c>
      <c r="B67" s="115"/>
      <c r="C67" s="71" t="s">
        <v>74</v>
      </c>
    </row>
  </sheetData>
  <mergeCells count="37">
    <mergeCell ref="A3:B3"/>
    <mergeCell ref="A4:B4"/>
    <mergeCell ref="A5:B5"/>
    <mergeCell ref="A6:H6"/>
    <mergeCell ref="A37:B37"/>
    <mergeCell ref="A34:B34"/>
    <mergeCell ref="A36:B36"/>
    <mergeCell ref="A17:B17"/>
    <mergeCell ref="A26:B26"/>
    <mergeCell ref="A28:B28"/>
    <mergeCell ref="A29:B29"/>
    <mergeCell ref="A30:B30"/>
    <mergeCell ref="A31:B31"/>
    <mergeCell ref="A40:B40"/>
    <mergeCell ref="A41:B41"/>
    <mergeCell ref="A57:H57"/>
    <mergeCell ref="A45:D45"/>
    <mergeCell ref="A44:D44"/>
    <mergeCell ref="A46:D46"/>
    <mergeCell ref="A51:E51"/>
    <mergeCell ref="A52:E52"/>
    <mergeCell ref="A65:B65"/>
    <mergeCell ref="A66:B66"/>
    <mergeCell ref="A67:B67"/>
    <mergeCell ref="A7:B7"/>
    <mergeCell ref="A8:B8"/>
    <mergeCell ref="A10:B10"/>
    <mergeCell ref="A11:H11"/>
    <mergeCell ref="A12:B12"/>
    <mergeCell ref="A20:B20"/>
    <mergeCell ref="A22:B22"/>
    <mergeCell ref="A24:B24"/>
    <mergeCell ref="A14:B14"/>
    <mergeCell ref="A15:B15"/>
    <mergeCell ref="A42:H42"/>
    <mergeCell ref="A38:B38"/>
    <mergeCell ref="A39:B39"/>
  </mergeCells>
  <pageMargins left="0.7" right="0.7" top="0.75" bottom="0.75" header="0.3" footer="0.3"/>
  <pageSetup paperSize="9" scale="94" fitToHeight="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2019-02-11T01:56:45Z</cp:lastPrinted>
  <dcterms:created xsi:type="dcterms:W3CDTF">2013-02-18T04:38:06Z</dcterms:created>
  <dcterms:modified xsi:type="dcterms:W3CDTF">2019-02-12T00:03:35Z</dcterms:modified>
</cp:coreProperties>
</file>