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11355" windowHeight="5280"/>
  </bookViews>
  <sheets>
    <sheet name="УК" sheetId="1" r:id="rId1"/>
    <sheet name="Лист2" sheetId="8" r:id="rId2"/>
  </sheets>
  <calcPr calcId="125725" concurrentCalc="0"/>
</workbook>
</file>

<file path=xl/calcChain.xml><?xml version="1.0" encoding="utf-8"?>
<calcChain xmlns="http://schemas.openxmlformats.org/spreadsheetml/2006/main">
  <c r="H40" i="8"/>
  <c r="G31"/>
  <c r="F31"/>
  <c r="E31"/>
  <c r="H25"/>
  <c r="H30"/>
  <c r="H29"/>
  <c r="H28"/>
  <c r="H27"/>
  <c r="G25"/>
  <c r="F25"/>
  <c r="E25"/>
  <c r="G24"/>
  <c r="F18"/>
  <c r="E18"/>
  <c r="F34"/>
  <c r="E34"/>
  <c r="G34"/>
  <c r="H34"/>
  <c r="G33"/>
  <c r="H33"/>
  <c r="F24"/>
  <c r="G22"/>
  <c r="F23"/>
  <c r="E24"/>
  <c r="E23"/>
  <c r="H23"/>
  <c r="H39"/>
  <c r="F8"/>
  <c r="E8"/>
  <c r="H8"/>
  <c r="H24"/>
  <c r="H38"/>
  <c r="F35"/>
  <c r="F36"/>
  <c r="E35"/>
  <c r="E36"/>
  <c r="D3"/>
  <c r="D37"/>
  <c r="G8"/>
  <c r="G35"/>
  <c r="G36"/>
  <c r="H37"/>
  <c r="H12"/>
  <c r="H15"/>
  <c r="H18"/>
  <c r="K11"/>
  <c r="G18"/>
  <c r="G15"/>
  <c r="G12"/>
  <c r="C24"/>
  <c r="C23"/>
  <c r="H22"/>
  <c r="D20"/>
  <c r="F20"/>
  <c r="E20"/>
  <c r="H20"/>
  <c r="D19"/>
  <c r="F19"/>
  <c r="E19"/>
  <c r="H19"/>
  <c r="D17"/>
  <c r="F17"/>
  <c r="E17"/>
  <c r="H17"/>
  <c r="D16"/>
  <c r="F16"/>
  <c r="E16"/>
  <c r="H16"/>
  <c r="D14"/>
  <c r="F14"/>
  <c r="E14"/>
  <c r="H14"/>
  <c r="D13"/>
  <c r="F13"/>
  <c r="E13"/>
  <c r="H13"/>
  <c r="D10"/>
  <c r="F10"/>
  <c r="E10"/>
  <c r="H10"/>
  <c r="D9"/>
  <c r="F9"/>
  <c r="E9"/>
  <c r="H9"/>
  <c r="G20"/>
  <c r="G19"/>
  <c r="G17"/>
  <c r="G16"/>
  <c r="G14"/>
  <c r="G13"/>
  <c r="G10"/>
  <c r="G9"/>
  <c r="G45"/>
  <c r="C20"/>
  <c r="C19"/>
  <c r="C17"/>
  <c r="C16"/>
  <c r="C14"/>
  <c r="C13"/>
  <c r="C10"/>
  <c r="C9"/>
</calcChain>
</file>

<file path=xl/comments1.xml><?xml version="1.0" encoding="utf-8"?>
<comments xmlns="http://schemas.openxmlformats.org/spreadsheetml/2006/main">
  <authors>
    <author>BuhFN</author>
    <author>Finans</author>
  </authors>
  <commentList>
    <comment ref="D9" authorId="0">
      <text>
        <r>
          <rPr>
            <b/>
            <sz val="8"/>
            <color indexed="81"/>
            <rFont val="Tahoma"/>
            <family val="2"/>
            <charset val="204"/>
          </rPr>
          <t>BuhFN:</t>
        </r>
        <r>
          <rPr>
            <sz val="8"/>
            <color indexed="81"/>
            <rFont val="Tahoma"/>
            <family val="2"/>
            <charset val="204"/>
          </rPr>
          <t xml:space="preserve">
д5-д7</t>
        </r>
      </text>
    </comment>
    <comment ref="H9" authorId="0">
      <text>
        <r>
          <rPr>
            <b/>
            <sz val="8"/>
            <color indexed="81"/>
            <rFont val="Tahoma"/>
            <family val="2"/>
            <charset val="204"/>
          </rPr>
          <t>BuhFN:</t>
        </r>
        <r>
          <rPr>
            <sz val="8"/>
            <color indexed="81"/>
            <rFont val="Tahoma"/>
            <family val="2"/>
            <charset val="204"/>
          </rPr>
          <t xml:space="preserve">
ф6-е6+д6</t>
        </r>
      </text>
    </comment>
    <comment ref="G12" authorId="0">
      <text>
        <r>
          <rPr>
            <b/>
            <sz val="8"/>
            <color indexed="81"/>
            <rFont val="Tahoma"/>
            <family val="2"/>
            <charset val="204"/>
          </rPr>
          <t>BuhFN:</t>
        </r>
        <r>
          <rPr>
            <sz val="8"/>
            <color indexed="81"/>
            <rFont val="Tahoma"/>
            <family val="2"/>
            <charset val="204"/>
          </rPr>
          <t xml:space="preserve">
то же что столб ф</t>
        </r>
      </text>
    </comment>
    <comment ref="C15" authorId="1">
      <text>
        <r>
          <rPr>
            <b/>
            <sz val="9"/>
            <color indexed="81"/>
            <rFont val="Tahoma"/>
            <charset val="1"/>
          </rPr>
          <t>Finans:</t>
        </r>
        <r>
          <rPr>
            <sz val="9"/>
            <color indexed="81"/>
            <rFont val="Tahoma"/>
            <charset val="1"/>
          </rPr>
          <t xml:space="preserve">
сняты начисления с 17 апреля 17г. По решению общего собрания о самостоятельной уборке территории</t>
        </r>
      </text>
    </comment>
    <comment ref="D33" authorId="0">
      <text>
        <r>
          <rPr>
            <b/>
            <sz val="8"/>
            <color indexed="81"/>
            <rFont val="Tahoma"/>
            <family val="2"/>
            <charset val="204"/>
          </rPr>
          <t>BuhFN:</t>
        </r>
        <r>
          <rPr>
            <sz val="8"/>
            <color indexed="81"/>
            <rFont val="Tahoma"/>
            <family val="2"/>
            <charset val="204"/>
          </rPr>
          <t xml:space="preserve">
Баранов быв кв.5</t>
        </r>
      </text>
    </comment>
  </commentList>
</comments>
</file>

<file path=xl/sharedStrings.xml><?xml version="1.0" encoding="utf-8"?>
<sst xmlns="http://schemas.openxmlformats.org/spreadsheetml/2006/main" count="165" uniqueCount="145">
  <si>
    <t>1</t>
  </si>
  <si>
    <t>2</t>
  </si>
  <si>
    <t>3</t>
  </si>
  <si>
    <t>4</t>
  </si>
  <si>
    <t>6</t>
  </si>
  <si>
    <t>7</t>
  </si>
  <si>
    <t>8</t>
  </si>
  <si>
    <t>ИТОГО:</t>
  </si>
  <si>
    <t>Часть 1.</t>
  </si>
  <si>
    <t>Наименвание юридического лица</t>
  </si>
  <si>
    <t xml:space="preserve">                                                                ул.</t>
  </si>
  <si>
    <t>ФИО руководителя</t>
  </si>
  <si>
    <t>Козлов Владимир Петрович</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</si>
  <si>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</si>
  <si>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</si>
  <si>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</si>
  <si>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</si>
  <si>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</si>
  <si>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</si>
  <si>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</si>
  <si>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</si>
  <si>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</si>
  <si>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</si>
  <si>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</si>
  <si>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</si>
  <si>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</si>
  <si>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</si>
  <si>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</si>
  <si>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</si>
  <si>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</si>
  <si>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</si>
  <si>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</si>
  <si>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</si>
  <si>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</si>
  <si>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</si>
  <si>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</si>
  <si>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</si>
  <si>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</si>
  <si>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</si>
  <si>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</si>
  <si>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</si>
  <si>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</si>
  <si>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 xml:space="preserve"> ООО "Управляющая компания Ленинского района"</t>
  </si>
  <si>
    <t>3. Техническая характеристика дома:</t>
  </si>
  <si>
    <t xml:space="preserve">                       об исполнении договора управления многоквартирным домом </t>
  </si>
  <si>
    <t>1.Сведения об Управляющей компании Ленинского района</t>
  </si>
  <si>
    <t>1.1 Обслуж. общедом. коммуникаций</t>
  </si>
  <si>
    <t xml:space="preserve">     uk-lr.ru</t>
  </si>
  <si>
    <t>Наименование работ</t>
  </si>
  <si>
    <t>период</t>
  </si>
  <si>
    <t>количество</t>
  </si>
  <si>
    <t>сумма, тыс.руб.</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</si>
  <si>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</si>
  <si>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</si>
  <si>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</si>
  <si>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</si>
  <si>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</si>
  <si>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</si>
  <si>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</si>
  <si>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</si>
  <si>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</si>
  <si>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</si>
  <si>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</si>
  <si>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</si>
  <si>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</si>
  <si>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</si>
  <si>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нет</t>
  </si>
  <si>
    <t>Договор управления</t>
  </si>
  <si>
    <t>1.Количество случаев снижения платы за качество оказываемых  услуг:</t>
  </si>
  <si>
    <t>2. Количество случаев снижения платы за коммунальные услуги</t>
  </si>
  <si>
    <t>адрес:</t>
  </si>
  <si>
    <t>СЦО</t>
  </si>
  <si>
    <t>ГВС</t>
  </si>
  <si>
    <t>ХВС</t>
  </si>
  <si>
    <t>СЦО л/кл</t>
  </si>
  <si>
    <t>телефоны:</t>
  </si>
  <si>
    <t>Санитарный отдел-</t>
  </si>
  <si>
    <t>Производственный отдел-</t>
  </si>
  <si>
    <t>Плановый отдел-</t>
  </si>
  <si>
    <t>2-220-388</t>
  </si>
  <si>
    <t>2-265-417</t>
  </si>
  <si>
    <t xml:space="preserve">Генеральный директор </t>
  </si>
  <si>
    <t xml:space="preserve">ООО "Управляющая компания </t>
  </si>
  <si>
    <t>Ленинского района":</t>
  </si>
  <si>
    <t>В.П. Козлов</t>
  </si>
  <si>
    <t>Баляева, 58</t>
  </si>
  <si>
    <t>ООО "Жилспецсервис"</t>
  </si>
  <si>
    <t>2-441-335</t>
  </si>
  <si>
    <t>1.3 Вывоз и утилизация ТБО</t>
  </si>
  <si>
    <t>от 27 .04. 2005г. Серия 25 № 01277949</t>
  </si>
  <si>
    <t>uklr2006@mail.ru</t>
  </si>
  <si>
    <t>Свидетельство о гос регистрации юр лица</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</si>
  <si>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</si>
  <si>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</si>
  <si>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</si>
  <si>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</si>
  <si>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</si>
  <si>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</si>
  <si>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</si>
  <si>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</si>
  <si>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</si>
  <si>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</si>
  <si>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</si>
  <si>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</si>
  <si>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</si>
  <si>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</si>
  <si>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</si>
  <si>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ООО " Экологическое предприятие № 1"</t>
  </si>
  <si>
    <t>01.02.2008г.</t>
  </si>
  <si>
    <t>№ 58 по ул. Баляева</t>
  </si>
  <si>
    <t>ООО " Территория"</t>
  </si>
  <si>
    <t>ул. Луговая, 75 А</t>
  </si>
  <si>
    <t>36,80 м2</t>
  </si>
  <si>
    <t>3. Текущий ремонт коммуникаций, проходящих через нежилые помещения</t>
  </si>
  <si>
    <t>Часть 4</t>
  </si>
  <si>
    <t>ул. Тунгусская, 8</t>
  </si>
  <si>
    <t>Количество проживающих</t>
  </si>
  <si>
    <t>ИТОГО ПО ДОМУ:</t>
  </si>
  <si>
    <t>ПРОЧИЕ УСЛУГИ:</t>
  </si>
  <si>
    <t>ИТОГО ПО ПРОЧИМ УСЛУГАМ:</t>
  </si>
  <si>
    <t>Примечание: Указанный тариф действует с 01.05.2014г. Согласно постановлению №1520 от 21.11.2005г. В редакции постановлений №3811 от 26.12.2014г. И № 3294 от 18.03.2014г.</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</si>
  <si>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</si>
  <si>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</si>
  <si>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</si>
  <si>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</si>
  <si>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</si>
  <si>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ООО " Восток Мегаполис"</t>
  </si>
  <si>
    <t>43,4 м2</t>
  </si>
  <si>
    <t>Предложение Управляющей компании: частичный  ремонт кровли. Собственникам необходимо  предоставить протокол общего собрания  для выполнения предложенных, или иных работ.  При недостаточности средст, выполнение работ возможно за счет дополнительного сбора средств на основании решения общего собрания.</t>
  </si>
  <si>
    <t xml:space="preserve">                       Отчет ООО "Управляющей компании Ленинского района"  за 2017 г.</t>
  </si>
  <si>
    <t>1.Отчет об исполнении договора управления за 2017 г.(тыс.р.)</t>
  </si>
  <si>
    <t>переходящие остатки д/ср-в на начало 01.01. 2017г.</t>
  </si>
  <si>
    <t xml:space="preserve"> начисления и фактическое поступление средств по статьям затрат за 2017 г.(тыс.р.)</t>
  </si>
  <si>
    <t>переходящие остатки д/ср-в на конец 2017г.</t>
  </si>
  <si>
    <t>2. Перечень работ, выполненных по статье " текущий ремонт"  в 2017 году.</t>
  </si>
  <si>
    <t>План по статье "текущий ремонт" на 2018 год</t>
  </si>
  <si>
    <t>3.Коммунальные услуги всего:</t>
  </si>
  <si>
    <t xml:space="preserve">в том числе: </t>
  </si>
  <si>
    <t>ХВС на содержание ОИ МКД</t>
  </si>
  <si>
    <t>ГВС на содержание ОИ МКД</t>
  </si>
  <si>
    <t>Эл.энергия на содержание ОИ МКД</t>
  </si>
  <si>
    <t>Отвед. сточ. вод на содержание ОИ МКД</t>
  </si>
  <si>
    <t>работ по статье "текущий ремонт" не проводилось</t>
  </si>
  <si>
    <t>491,70 м2</t>
  </si>
  <si>
    <r>
      <t xml:space="preserve">ИСХ         520  /  03        от  </t>
    </r>
    <r>
      <rPr>
        <b/>
        <u/>
        <sz val="9"/>
        <color theme="1"/>
        <rFont val="Calibri"/>
        <family val="2"/>
        <charset val="204"/>
        <scheme val="minor"/>
      </rPr>
      <t xml:space="preserve"> "  15   "</t>
    </r>
    <r>
      <rPr>
        <b/>
        <sz val="9"/>
        <color theme="1"/>
        <rFont val="Calibri"/>
        <family val="2"/>
        <charset val="204"/>
        <scheme val="minor"/>
      </rPr>
      <t xml:space="preserve">   марта         2018 г.</t>
    </r>
    <r>
      <rPr>
        <b/>
        <u/>
        <sz val="9"/>
        <color theme="1"/>
        <rFont val="Calibri"/>
        <family val="2"/>
        <charset val="204"/>
        <scheme val="minor"/>
      </rPr>
      <t xml:space="preserve">                              </t>
    </r>
  </si>
</sst>
</file>

<file path=xl/styles.xml><?xml version="1.0" encoding="utf-8"?>
<styleSheet xmlns="http://schemas.openxmlformats.org/spreadsheetml/2006/main">
  <numFmts count="1">
    <numFmt numFmtId="164" formatCode="0.00;[Red]0.00"/>
  </numFmts>
  <fonts count="22">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b/>
      <u/>
      <sz val="9"/>
      <color theme="1"/>
      <name val="Calibri"/>
      <family val="2"/>
      <charset val="204"/>
      <scheme val="minor"/>
    </font>
    <font>
      <sz val="9"/>
      <color theme="10"/>
      <name val="Calibri"/>
      <family val="2"/>
      <charset val="204"/>
    </font>
    <font>
      <u/>
      <sz val="10"/>
      <color theme="1"/>
      <name val="Calibri"/>
      <family val="2"/>
      <charset val="204"/>
      <scheme val="minor"/>
    </font>
    <font>
      <sz val="9"/>
      <color theme="1"/>
      <name val="Calibri"/>
      <family val="2"/>
      <charset val="204"/>
      <scheme val="minor"/>
    </font>
    <font>
      <sz val="8"/>
      <color theme="1"/>
      <name val="Arial"/>
      <family val="2"/>
      <charset val="204"/>
    </font>
    <font>
      <sz val="8"/>
      <color indexed="81"/>
      <name val="Tahoma"/>
      <family val="2"/>
      <charset val="204"/>
    </font>
    <font>
      <b/>
      <sz val="8"/>
      <color indexed="81"/>
      <name val="Tahoma"/>
      <family val="2"/>
      <charset val="204"/>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49">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6"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6" xfId="1" applyFont="1" applyFill="1" applyBorder="1" applyAlignment="1">
      <alignment horizontal="left"/>
    </xf>
    <xf numFmtId="0" fontId="10" fillId="0" borderId="6"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7" fillId="0" borderId="0" xfId="0" applyFont="1"/>
    <xf numFmtId="0" fontId="6" fillId="0" borderId="0" xfId="0" applyFont="1"/>
    <xf numFmtId="0" fontId="8" fillId="0" borderId="0" xfId="0" applyFont="1"/>
    <xf numFmtId="49" fontId="10" fillId="0" borderId="6" xfId="1" applyNumberFormat="1" applyFont="1" applyFill="1" applyBorder="1" applyAlignment="1">
      <alignment horizontal="center"/>
    </xf>
    <xf numFmtId="0" fontId="10" fillId="0" borderId="6" xfId="1" applyFont="1" applyFill="1" applyBorder="1"/>
    <xf numFmtId="0" fontId="10" fillId="0" borderId="1" xfId="1" applyFont="1" applyFill="1" applyBorder="1" applyAlignment="1"/>
    <xf numFmtId="0" fontId="3" fillId="0" borderId="0" xfId="0" applyFont="1" applyBorder="1" applyAlignment="1">
      <alignment horizontal="center"/>
    </xf>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0" fontId="17" fillId="0" borderId="1" xfId="0" applyFont="1" applyBorder="1" applyAlignment="1"/>
    <xf numFmtId="0" fontId="17" fillId="0" borderId="1" xfId="0" applyFont="1" applyBorder="1"/>
    <xf numFmtId="0" fontId="17" fillId="0" borderId="1" xfId="0" applyFont="1" applyFill="1" applyBorder="1" applyAlignment="1"/>
    <xf numFmtId="0" fontId="0" fillId="2" borderId="0" xfId="0" applyFill="1" applyAlignment="1">
      <alignment horizontal="center"/>
    </xf>
    <xf numFmtId="2" fontId="0" fillId="0" borderId="0" xfId="0" applyNumberFormat="1"/>
    <xf numFmtId="2" fontId="4" fillId="0" borderId="0" xfId="0" applyNumberFormat="1" applyFont="1"/>
    <xf numFmtId="0" fontId="0" fillId="0" borderId="0" xfId="0" applyBorder="1"/>
    <xf numFmtId="0" fontId="3" fillId="0" borderId="0" xfId="0" applyFont="1" applyFill="1" applyBorder="1" applyAlignment="1">
      <alignment horizontal="center" wrapText="1"/>
    </xf>
    <xf numFmtId="0" fontId="4" fillId="2" borderId="0" xfId="0" applyFont="1" applyFill="1"/>
    <xf numFmtId="0" fontId="0" fillId="2" borderId="0" xfId="0" applyFill="1"/>
    <xf numFmtId="0" fontId="3" fillId="2" borderId="0" xfId="0" applyFont="1" applyFill="1"/>
    <xf numFmtId="0" fontId="9" fillId="2" borderId="1" xfId="0" applyFont="1" applyFill="1" applyBorder="1" applyAlignment="1"/>
    <xf numFmtId="2" fontId="9" fillId="2" borderId="1" xfId="0" applyNumberFormat="1" applyFont="1" applyFill="1" applyBorder="1" applyAlignment="1"/>
    <xf numFmtId="2" fontId="9"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2" fontId="9" fillId="2" borderId="1" xfId="0" applyNumberFormat="1" applyFont="1" applyFill="1" applyBorder="1"/>
    <xf numFmtId="164" fontId="9" fillId="2" borderId="1" xfId="0" applyNumberFormat="1" applyFont="1" applyFill="1" applyBorder="1"/>
    <xf numFmtId="0" fontId="9" fillId="2" borderId="1"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9" fillId="2" borderId="1" xfId="0" applyFont="1" applyFill="1" applyBorder="1" applyAlignment="1">
      <alignment horizontal="center"/>
    </xf>
    <xf numFmtId="0" fontId="3" fillId="2" borderId="2" xfId="0" applyFont="1" applyFill="1" applyBorder="1" applyAlignment="1">
      <alignment horizontal="left"/>
    </xf>
    <xf numFmtId="0" fontId="3" fillId="2" borderId="5" xfId="0" applyFont="1" applyFill="1" applyBorder="1" applyAlignment="1">
      <alignment horizontal="left"/>
    </xf>
    <xf numFmtId="164" fontId="3"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xf numFmtId="0" fontId="3" fillId="2" borderId="5" xfId="0" applyFont="1" applyFill="1" applyBorder="1"/>
    <xf numFmtId="0" fontId="3" fillId="2" borderId="2" xfId="0" applyFont="1" applyFill="1" applyBorder="1" applyAlignment="1">
      <alignment horizontal="center"/>
    </xf>
    <xf numFmtId="0" fontId="0" fillId="2" borderId="4" xfId="0" applyFill="1" applyBorder="1" applyAlignment="1">
      <alignment horizontal="center"/>
    </xf>
    <xf numFmtId="2" fontId="3" fillId="2" borderId="2" xfId="0" applyNumberFormat="1" applyFont="1" applyFill="1" applyBorder="1" applyAlignment="1">
      <alignment horizontal="center"/>
    </xf>
    <xf numFmtId="2" fontId="9" fillId="2" borderId="2" xfId="0" applyNumberFormat="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2" fontId="9" fillId="2" borderId="5" xfId="0" applyNumberFormat="1" applyFont="1" applyFill="1" applyBorder="1" applyAlignment="1">
      <alignment horizontal="center"/>
    </xf>
    <xf numFmtId="2" fontId="3" fillId="2" borderId="5" xfId="0" applyNumberFormat="1" applyFont="1" applyFill="1" applyBorder="1" applyAlignment="1">
      <alignment horizontal="center"/>
    </xf>
    <xf numFmtId="0" fontId="9" fillId="2" borderId="2" xfId="0" applyFont="1" applyFill="1" applyBorder="1" applyAlignment="1">
      <alignment horizontal="center"/>
    </xf>
    <xf numFmtId="0" fontId="4" fillId="2" borderId="4" xfId="0" applyFont="1" applyFill="1" applyBorder="1" applyAlignment="1">
      <alignment horizontal="center"/>
    </xf>
    <xf numFmtId="164" fontId="9" fillId="2" borderId="2" xfId="0" applyNumberFormat="1" applyFont="1" applyFill="1" applyBorder="1" applyAlignment="1">
      <alignment horizontal="center"/>
    </xf>
    <xf numFmtId="0" fontId="12" fillId="2" borderId="0" xfId="0" applyFont="1" applyFill="1"/>
    <xf numFmtId="0" fontId="3" fillId="2" borderId="0" xfId="0" applyFont="1" applyFill="1" applyAlignment="1">
      <alignment horizontal="center"/>
    </xf>
    <xf numFmtId="0" fontId="6" fillId="2" borderId="0" xfId="0" applyFont="1" applyFill="1"/>
    <xf numFmtId="0" fontId="6" fillId="2" borderId="0" xfId="0" applyFont="1" applyFill="1" applyAlignment="1">
      <alignment horizontal="center"/>
    </xf>
    <xf numFmtId="0" fontId="6" fillId="2" borderId="1" xfId="0" applyFont="1" applyFill="1" applyBorder="1" applyAlignment="1">
      <alignment horizontal="center"/>
    </xf>
    <xf numFmtId="17"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7" fontId="12" fillId="2" borderId="1" xfId="0" applyNumberFormat="1" applyFont="1" applyFill="1" applyBorder="1" applyAlignment="1">
      <alignment horizontal="center"/>
    </xf>
    <xf numFmtId="0" fontId="12" fillId="2" borderId="1" xfId="0" applyFont="1" applyFill="1" applyBorder="1" applyAlignment="1">
      <alignment horizontal="center"/>
    </xf>
    <xf numFmtId="164" fontId="12" fillId="2" borderId="1" xfId="0" applyNumberFormat="1" applyFont="1" applyFill="1" applyBorder="1" applyAlignment="1">
      <alignment horizontal="center"/>
    </xf>
    <xf numFmtId="0" fontId="6" fillId="2" borderId="0" xfId="0" applyFont="1" applyFill="1" applyBorder="1" applyAlignment="1"/>
    <xf numFmtId="0" fontId="0" fillId="2" borderId="0" xfId="0" applyFill="1" applyBorder="1" applyAlignment="1"/>
    <xf numFmtId="17" fontId="6" fillId="2" borderId="0" xfId="0" applyNumberFormat="1" applyFont="1" applyFill="1" applyBorder="1" applyAlignment="1">
      <alignment horizontal="center"/>
    </xf>
    <xf numFmtId="0" fontId="6" fillId="2" borderId="0" xfId="0" applyFont="1" applyFill="1" applyBorder="1" applyAlignment="1">
      <alignment horizontal="center"/>
    </xf>
    <xf numFmtId="164" fontId="6" fillId="2" borderId="0" xfId="0" applyNumberFormat="1" applyFont="1" applyFill="1" applyBorder="1" applyAlignment="1">
      <alignment horizontal="center"/>
    </xf>
    <xf numFmtId="0" fontId="6" fillId="2" borderId="1" xfId="0" applyFont="1" applyFill="1" applyBorder="1" applyAlignment="1"/>
    <xf numFmtId="0" fontId="6" fillId="2" borderId="1" xfId="0" applyFont="1" applyFill="1" applyBorder="1" applyAlignment="1">
      <alignment horizontal="center" wrapText="1"/>
    </xf>
    <xf numFmtId="164" fontId="3" fillId="2" borderId="0" xfId="0" applyNumberFormat="1" applyFont="1" applyFill="1" applyAlignment="1">
      <alignment horizontal="center"/>
    </xf>
    <xf numFmtId="0" fontId="12" fillId="2" borderId="0" xfId="0" applyFont="1" applyFill="1" applyAlignment="1">
      <alignment horizontal="center"/>
    </xf>
    <xf numFmtId="164" fontId="12" fillId="2" borderId="0" xfId="0" applyNumberFormat="1" applyFont="1" applyFill="1" applyAlignment="1">
      <alignment horizontal="center"/>
    </xf>
    <xf numFmtId="0" fontId="4" fillId="2" borderId="0" xfId="0" applyFont="1" applyFill="1" applyAlignment="1">
      <alignment horizontal="center"/>
    </xf>
    <xf numFmtId="0" fontId="16" fillId="2" borderId="0" xfId="0" applyFont="1" applyFill="1"/>
    <xf numFmtId="0" fontId="16" fillId="2" borderId="0" xfId="0" applyFont="1" applyFill="1" applyAlignment="1">
      <alignment horizontal="center"/>
    </xf>
    <xf numFmtId="0" fontId="15" fillId="2" borderId="0" xfId="0" applyFont="1" applyFill="1"/>
    <xf numFmtId="0" fontId="0" fillId="2" borderId="4" xfId="0" applyFill="1" applyBorder="1" applyAlignment="1">
      <alignment horizontal="center"/>
    </xf>
    <xf numFmtId="14" fontId="3" fillId="0" borderId="2" xfId="0" applyNumberFormat="1"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xf>
    <xf numFmtId="0" fontId="0" fillId="0" borderId="5" xfId="0" applyBorder="1" applyAlignment="1">
      <alignment horizontal="center"/>
    </xf>
    <xf numFmtId="0" fontId="10" fillId="0" borderId="2" xfId="1" applyFont="1" applyFill="1" applyBorder="1" applyAlignment="1">
      <alignment horizontal="center"/>
    </xf>
    <xf numFmtId="0" fontId="10" fillId="0" borderId="5" xfId="1" applyFont="1" applyFill="1" applyBorder="1" applyAlignment="1">
      <alignment horizontal="center"/>
    </xf>
    <xf numFmtId="49" fontId="10" fillId="0" borderId="2"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0" fontId="17"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5" xfId="2" applyNumberFormat="1" applyFill="1" applyBorder="1" applyAlignment="1" applyProtection="1">
      <alignment horizontal="center"/>
    </xf>
    <xf numFmtId="49" fontId="14" fillId="0" borderId="2" xfId="2" applyNumberFormat="1" applyFont="1" applyFill="1" applyBorder="1" applyAlignment="1" applyProtection="1">
      <alignment horizontal="center"/>
    </xf>
    <xf numFmtId="49" fontId="14" fillId="0" borderId="5" xfId="2" applyNumberFormat="1" applyFont="1" applyFill="1" applyBorder="1" applyAlignment="1" applyProtection="1">
      <alignment horizontal="center"/>
    </xf>
    <xf numFmtId="49" fontId="10" fillId="0" borderId="5" xfId="1" applyNumberFormat="1" applyFont="1" applyFill="1" applyBorder="1" applyAlignment="1">
      <alignment horizontal="center"/>
    </xf>
    <xf numFmtId="0" fontId="9" fillId="2" borderId="4" xfId="0" applyFont="1" applyFill="1" applyBorder="1" applyAlignment="1">
      <alignment wrapText="1"/>
    </xf>
    <xf numFmtId="0" fontId="9" fillId="2" borderId="5" xfId="0" applyFont="1" applyFill="1" applyBorder="1" applyAlignment="1">
      <alignment wrapText="1"/>
    </xf>
    <xf numFmtId="0" fontId="7" fillId="2" borderId="4" xfId="0" applyFont="1" applyFill="1" applyBorder="1" applyAlignment="1">
      <alignment horizontal="center" wrapText="1"/>
    </xf>
    <xf numFmtId="0" fontId="16" fillId="2" borderId="4" xfId="0" applyFont="1" applyFill="1" applyBorder="1" applyAlignment="1">
      <alignment horizontal="center" wrapText="1"/>
    </xf>
    <xf numFmtId="0" fontId="16" fillId="2" borderId="5" xfId="0" applyFont="1" applyFill="1" applyBorder="1" applyAlignment="1">
      <alignment horizontal="center" wrapText="1"/>
    </xf>
    <xf numFmtId="0" fontId="9" fillId="2" borderId="2" xfId="0" applyFont="1" applyFill="1" applyBorder="1" applyAlignment="1">
      <alignment horizontal="center" wrapText="1"/>
    </xf>
    <xf numFmtId="0" fontId="0" fillId="2" borderId="5" xfId="0" applyFill="1" applyBorder="1" applyAlignment="1">
      <alignment horizontal="center" wrapText="1"/>
    </xf>
    <xf numFmtId="0" fontId="9" fillId="2" borderId="2" xfId="0" applyFont="1" applyFill="1" applyBorder="1" applyAlignment="1">
      <alignment wrapText="1"/>
    </xf>
    <xf numFmtId="0" fontId="4" fillId="2" borderId="5" xfId="0" applyFont="1" applyFill="1" applyBorder="1" applyAlignment="1">
      <alignment wrapText="1"/>
    </xf>
    <xf numFmtId="0" fontId="3" fillId="2" borderId="2" xfId="0" applyFont="1" applyFill="1" applyBorder="1" applyAlignment="1">
      <alignment horizontal="center"/>
    </xf>
    <xf numFmtId="0" fontId="0" fillId="2" borderId="4" xfId="0" applyFill="1" applyBorder="1" applyAlignment="1">
      <alignment horizontal="center"/>
    </xf>
    <xf numFmtId="0" fontId="9" fillId="2" borderId="2" xfId="0" applyFont="1" applyFill="1" applyBorder="1" applyAlignment="1">
      <alignment horizontal="left" wrapText="1"/>
    </xf>
    <xf numFmtId="0" fontId="9" fillId="2" borderId="5" xfId="0" applyFont="1" applyFill="1" applyBorder="1" applyAlignment="1">
      <alignment horizontal="left" wrapText="1"/>
    </xf>
    <xf numFmtId="0" fontId="3" fillId="2" borderId="2" xfId="0" applyFont="1" applyFill="1" applyBorder="1" applyAlignment="1">
      <alignment horizontal="left" wrapText="1"/>
    </xf>
    <xf numFmtId="0" fontId="3" fillId="2" borderId="5" xfId="0" applyFont="1" applyFill="1" applyBorder="1" applyAlignment="1">
      <alignment horizontal="left" wrapText="1"/>
    </xf>
    <xf numFmtId="0" fontId="9" fillId="2" borderId="6" xfId="0" applyFont="1" applyFill="1" applyBorder="1" applyAlignment="1">
      <alignment wrapText="1"/>
    </xf>
    <xf numFmtId="0" fontId="9" fillId="2" borderId="7" xfId="0" applyFont="1" applyFill="1" applyBorder="1" applyAlignment="1">
      <alignment wrapText="1"/>
    </xf>
    <xf numFmtId="0" fontId="6" fillId="2" borderId="0" xfId="0" applyFont="1" applyFill="1" applyAlignment="1">
      <alignment wrapText="1"/>
    </xf>
    <xf numFmtId="0" fontId="0" fillId="2" borderId="0" xfId="0" applyFont="1" applyFill="1" applyAlignment="1">
      <alignment wrapText="1"/>
    </xf>
    <xf numFmtId="0" fontId="0" fillId="2" borderId="0" xfId="0" applyFill="1" applyAlignment="1">
      <alignment wrapText="1"/>
    </xf>
    <xf numFmtId="0" fontId="6" fillId="2" borderId="2" xfId="0" applyFont="1"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6" fillId="2" borderId="2" xfId="0" applyFont="1" applyFill="1" applyBorder="1" applyAlignment="1">
      <alignment horizontal="center"/>
    </xf>
    <xf numFmtId="0" fontId="0" fillId="2" borderId="5" xfId="0" applyFill="1" applyBorder="1" applyAlignment="1">
      <alignment horizontal="center"/>
    </xf>
    <xf numFmtId="0" fontId="12" fillId="2" borderId="2" xfId="0" applyFont="1" applyFill="1" applyBorder="1" applyAlignment="1">
      <alignment horizontal="center"/>
    </xf>
    <xf numFmtId="0" fontId="9" fillId="2" borderId="2" xfId="0" applyFont="1" applyFill="1" applyBorder="1" applyAlignment="1">
      <alignment horizontal="center"/>
    </xf>
    <xf numFmtId="0" fontId="0" fillId="2" borderId="5" xfId="0" applyFont="1" applyFill="1" applyBorder="1" applyAlignment="1">
      <alignment horizontal="center"/>
    </xf>
    <xf numFmtId="0" fontId="6" fillId="2" borderId="5" xfId="0" applyFont="1" applyFill="1" applyBorder="1" applyAlignment="1">
      <alignment horizontal="center"/>
    </xf>
    <xf numFmtId="0" fontId="12" fillId="2" borderId="2" xfId="0" applyFont="1" applyFill="1" applyBorder="1" applyAlignment="1"/>
    <xf numFmtId="0" fontId="4" fillId="2" borderId="4" xfId="0" applyFont="1" applyFill="1" applyBorder="1" applyAlignment="1"/>
    <xf numFmtId="0" fontId="4" fillId="2" borderId="5" xfId="0" applyFont="1" applyFill="1" applyBorder="1" applyAlignment="1"/>
    <xf numFmtId="0" fontId="3" fillId="2" borderId="0" xfId="0" applyFont="1" applyFill="1" applyAlignment="1"/>
    <xf numFmtId="0" fontId="3" fillId="2" borderId="0" xfId="0" applyFont="1" applyFill="1" applyAlignment="1">
      <alignment horizontal="center"/>
    </xf>
    <xf numFmtId="0" fontId="9" fillId="2" borderId="2" xfId="0" applyFont="1" applyFill="1" applyBorder="1" applyAlignment="1"/>
    <xf numFmtId="0" fontId="0" fillId="2" borderId="4" xfId="0" applyFill="1" applyBorder="1" applyAlignment="1"/>
    <xf numFmtId="0" fontId="0" fillId="2" borderId="5" xfId="0" applyFill="1" applyBorder="1" applyAlignment="1"/>
    <xf numFmtId="0" fontId="7" fillId="2" borderId="6" xfId="0" applyFont="1" applyFill="1" applyBorder="1" applyAlignment="1">
      <alignment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47"/>
  <sheetViews>
    <sheetView tabSelected="1" workbookViewId="0">
      <selection activeCell="F12" sqref="F12"/>
    </sheetView>
  </sheetViews>
  <sheetFormatPr defaultRowHeight="15"/>
  <cols>
    <col min="1" max="1" width="4.7109375" customWidth="1"/>
    <col min="2" max="2" width="26.5703125" customWidth="1"/>
    <col min="3" max="3" width="26.85546875" customWidth="1"/>
    <col min="4" max="4" width="27.28515625" customWidth="1"/>
    <col min="5" max="5" width="31.85546875" customWidth="1"/>
  </cols>
  <sheetData>
    <row r="1" spans="1:4">
      <c r="A1" s="2" t="s">
        <v>129</v>
      </c>
      <c r="C1" s="1"/>
    </row>
    <row r="2" spans="1:4" ht="15" customHeight="1">
      <c r="A2" s="2" t="s">
        <v>44</v>
      </c>
      <c r="C2" s="4"/>
    </row>
    <row r="3" spans="1:4" ht="15.75">
      <c r="B3" s="4" t="s">
        <v>10</v>
      </c>
      <c r="C3" s="23" t="s">
        <v>109</v>
      </c>
    </row>
    <row r="4" spans="1:4" ht="14.25" customHeight="1">
      <c r="A4" s="21" t="s">
        <v>144</v>
      </c>
      <c r="C4" s="4"/>
    </row>
    <row r="5" spans="1:4" ht="15" customHeight="1">
      <c r="A5" s="4" t="s">
        <v>8</v>
      </c>
      <c r="C5" s="4"/>
    </row>
    <row r="6" spans="1:4" s="22" customFormat="1" ht="12.75" customHeight="1">
      <c r="A6" s="4" t="s">
        <v>45</v>
      </c>
      <c r="C6" s="20"/>
    </row>
    <row r="7" spans="1:4" s="22" customFormat="1" ht="12.75" customHeight="1">
      <c r="A7" s="5"/>
      <c r="B7"/>
      <c r="C7"/>
      <c r="D7"/>
    </row>
    <row r="8" spans="1:4" s="3" customFormat="1" ht="15" customHeight="1">
      <c r="A8" s="12" t="s">
        <v>0</v>
      </c>
      <c r="B8" s="13" t="s">
        <v>9</v>
      </c>
      <c r="C8" s="26" t="s">
        <v>42</v>
      </c>
      <c r="D8" s="10"/>
    </row>
    <row r="9" spans="1:4" s="3" customFormat="1" ht="12" customHeight="1">
      <c r="A9" s="12" t="s">
        <v>1</v>
      </c>
      <c r="B9" s="13" t="s">
        <v>11</v>
      </c>
      <c r="C9" s="99" t="s">
        <v>12</v>
      </c>
      <c r="D9" s="100"/>
    </row>
    <row r="10" spans="1:4" s="3" customFormat="1" ht="24" customHeight="1">
      <c r="A10" s="12" t="s">
        <v>2</v>
      </c>
      <c r="B10" s="14" t="s">
        <v>91</v>
      </c>
      <c r="C10" s="101" t="s">
        <v>89</v>
      </c>
      <c r="D10" s="98"/>
    </row>
    <row r="11" spans="1:4" s="3" customFormat="1" ht="15" customHeight="1">
      <c r="A11" s="12" t="s">
        <v>3</v>
      </c>
      <c r="B11" s="13" t="s">
        <v>13</v>
      </c>
      <c r="C11" s="99" t="s">
        <v>14</v>
      </c>
      <c r="D11" s="100"/>
    </row>
    <row r="12" spans="1:4" s="3" customFormat="1" ht="16.5" customHeight="1">
      <c r="A12" s="105">
        <v>5</v>
      </c>
      <c r="B12" s="105" t="s">
        <v>92</v>
      </c>
      <c r="C12" s="31" t="s">
        <v>93</v>
      </c>
      <c r="D12" s="32" t="s">
        <v>94</v>
      </c>
    </row>
    <row r="13" spans="1:4" s="3" customFormat="1" ht="14.25" customHeight="1">
      <c r="A13" s="105"/>
      <c r="B13" s="105"/>
      <c r="C13" s="31" t="s">
        <v>95</v>
      </c>
      <c r="D13" s="32" t="s">
        <v>96</v>
      </c>
    </row>
    <row r="14" spans="1:4" s="3" customFormat="1">
      <c r="A14" s="105"/>
      <c r="B14" s="105"/>
      <c r="C14" s="31" t="s">
        <v>97</v>
      </c>
      <c r="D14" s="32" t="s">
        <v>98</v>
      </c>
    </row>
    <row r="15" spans="1:4" s="3" customFormat="1" ht="16.5" customHeight="1">
      <c r="A15" s="105"/>
      <c r="B15" s="105"/>
      <c r="C15" s="31" t="s">
        <v>99</v>
      </c>
      <c r="D15" s="32" t="s">
        <v>100</v>
      </c>
    </row>
    <row r="16" spans="1:4" s="3" customFormat="1" ht="16.5" customHeight="1">
      <c r="A16" s="105"/>
      <c r="B16" s="105"/>
      <c r="C16" s="31" t="s">
        <v>101</v>
      </c>
      <c r="D16" s="32" t="s">
        <v>102</v>
      </c>
    </row>
    <row r="17" spans="1:4" s="5" customFormat="1" ht="15.75" customHeight="1">
      <c r="A17" s="105"/>
      <c r="B17" s="105"/>
      <c r="C17" s="31" t="s">
        <v>103</v>
      </c>
      <c r="D17" s="32" t="s">
        <v>104</v>
      </c>
    </row>
    <row r="18" spans="1:4" s="5" customFormat="1" ht="15.75" customHeight="1">
      <c r="A18" s="105"/>
      <c r="B18" s="105"/>
      <c r="C18" s="33" t="s">
        <v>105</v>
      </c>
      <c r="D18" s="32" t="s">
        <v>106</v>
      </c>
    </row>
    <row r="19" spans="1:4" ht="21.75" customHeight="1">
      <c r="A19" s="12" t="s">
        <v>4</v>
      </c>
      <c r="B19" s="13" t="s">
        <v>15</v>
      </c>
      <c r="C19" s="106" t="s">
        <v>90</v>
      </c>
      <c r="D19" s="107"/>
    </row>
    <row r="20" spans="1:4" s="5" customFormat="1" ht="19.5" customHeight="1">
      <c r="A20" s="12" t="s">
        <v>5</v>
      </c>
      <c r="B20" s="13" t="s">
        <v>16</v>
      </c>
      <c r="C20" s="108" t="s">
        <v>47</v>
      </c>
      <c r="D20" s="109"/>
    </row>
    <row r="21" spans="1:4" s="5" customFormat="1" ht="15" customHeight="1">
      <c r="A21" s="12" t="s">
        <v>6</v>
      </c>
      <c r="B21" s="13" t="s">
        <v>17</v>
      </c>
      <c r="C21" s="101" t="s">
        <v>18</v>
      </c>
      <c r="D21" s="110"/>
    </row>
    <row r="22" spans="1:4" ht="13.5" customHeight="1">
      <c r="A22" s="24"/>
      <c r="B22" s="25"/>
      <c r="C22" s="24"/>
      <c r="D22" s="24"/>
    </row>
    <row r="23" spans="1:4">
      <c r="A23" s="8" t="s">
        <v>19</v>
      </c>
      <c r="B23" s="16"/>
      <c r="C23" s="16"/>
      <c r="D23" s="16"/>
    </row>
    <row r="24" spans="1:4" ht="12.75" customHeight="1">
      <c r="A24" s="15"/>
      <c r="B24" s="16"/>
      <c r="C24" s="16"/>
      <c r="D24" s="16"/>
    </row>
    <row r="25" spans="1:4" ht="23.25">
      <c r="A25" s="6"/>
      <c r="B25" s="17" t="s">
        <v>20</v>
      </c>
      <c r="C25" s="7" t="s">
        <v>21</v>
      </c>
      <c r="D25" s="9" t="s">
        <v>22</v>
      </c>
    </row>
    <row r="26" spans="1:4" ht="38.25" customHeight="1">
      <c r="A26" s="102" t="s">
        <v>25</v>
      </c>
      <c r="B26" s="103"/>
      <c r="C26" s="103"/>
      <c r="D26" s="104"/>
    </row>
    <row r="27" spans="1:4" ht="12" customHeight="1">
      <c r="A27" s="28"/>
      <c r="B27" s="29"/>
      <c r="C27" s="29"/>
      <c r="D27" s="30"/>
    </row>
    <row r="28" spans="1:4" ht="13.5" customHeight="1">
      <c r="A28" s="7">
        <v>1</v>
      </c>
      <c r="B28" s="6" t="s">
        <v>110</v>
      </c>
      <c r="C28" s="6" t="s">
        <v>23</v>
      </c>
      <c r="D28" s="6" t="s">
        <v>24</v>
      </c>
    </row>
    <row r="29" spans="1:4">
      <c r="A29" s="19" t="s">
        <v>26</v>
      </c>
      <c r="B29" s="18"/>
      <c r="C29" s="18"/>
      <c r="D29" s="18"/>
    </row>
    <row r="30" spans="1:4">
      <c r="A30" s="7">
        <v>1</v>
      </c>
      <c r="B30" s="6" t="s">
        <v>86</v>
      </c>
      <c r="C30" s="6" t="s">
        <v>111</v>
      </c>
      <c r="D30" s="6" t="s">
        <v>87</v>
      </c>
    </row>
    <row r="31" spans="1:4">
      <c r="A31" s="19" t="s">
        <v>37</v>
      </c>
      <c r="B31" s="18"/>
      <c r="C31" s="18"/>
      <c r="D31" s="18"/>
    </row>
    <row r="32" spans="1:4">
      <c r="A32" s="19" t="s">
        <v>38</v>
      </c>
      <c r="B32" s="18"/>
      <c r="C32" s="18"/>
      <c r="D32" s="18"/>
    </row>
    <row r="33" spans="1:4">
      <c r="A33" s="7">
        <v>1</v>
      </c>
      <c r="B33" s="6" t="s">
        <v>126</v>
      </c>
      <c r="C33" s="6" t="s">
        <v>115</v>
      </c>
      <c r="D33" s="6" t="s">
        <v>27</v>
      </c>
    </row>
    <row r="34" spans="1:4" ht="15" customHeight="1">
      <c r="A34" s="19" t="s">
        <v>28</v>
      </c>
      <c r="B34" s="18"/>
      <c r="C34" s="18"/>
      <c r="D34" s="18"/>
    </row>
    <row r="35" spans="1:4">
      <c r="A35" s="7">
        <v>1</v>
      </c>
      <c r="B35" s="6" t="s">
        <v>107</v>
      </c>
      <c r="C35" s="6" t="s">
        <v>23</v>
      </c>
      <c r="D35" s="6" t="s">
        <v>24</v>
      </c>
    </row>
    <row r="36" spans="1:4">
      <c r="A36" s="27"/>
      <c r="B36" s="11"/>
      <c r="C36" s="11"/>
      <c r="D36" s="11"/>
    </row>
    <row r="37" spans="1:4">
      <c r="A37" s="4" t="s">
        <v>43</v>
      </c>
      <c r="B37" s="18"/>
      <c r="C37" s="18"/>
      <c r="D37" s="18"/>
    </row>
    <row r="38" spans="1:4" ht="15" customHeight="1">
      <c r="A38" s="7">
        <v>1</v>
      </c>
      <c r="B38" s="6" t="s">
        <v>29</v>
      </c>
      <c r="C38" s="97">
        <v>1951</v>
      </c>
      <c r="D38" s="96"/>
    </row>
    <row r="39" spans="1:4">
      <c r="A39" s="7">
        <v>2</v>
      </c>
      <c r="B39" s="6" t="s">
        <v>31</v>
      </c>
      <c r="C39" s="97">
        <v>2</v>
      </c>
      <c r="D39" s="96"/>
    </row>
    <row r="40" spans="1:4">
      <c r="A40" s="7">
        <v>3</v>
      </c>
      <c r="B40" s="6" t="s">
        <v>32</v>
      </c>
      <c r="C40" s="97">
        <v>2</v>
      </c>
      <c r="D40" s="96"/>
    </row>
    <row r="41" spans="1:4">
      <c r="A41" s="7">
        <v>4</v>
      </c>
      <c r="B41" s="6" t="s">
        <v>30</v>
      </c>
      <c r="C41" s="97" t="s">
        <v>66</v>
      </c>
      <c r="D41" s="96"/>
    </row>
    <row r="42" spans="1:4" ht="15" customHeight="1">
      <c r="A42" s="7">
        <v>5</v>
      </c>
      <c r="B42" s="6" t="s">
        <v>33</v>
      </c>
      <c r="C42" s="97" t="s">
        <v>66</v>
      </c>
      <c r="D42" s="96"/>
    </row>
    <row r="43" spans="1:4">
      <c r="A43" s="7">
        <v>6</v>
      </c>
      <c r="B43" s="6" t="s">
        <v>34</v>
      </c>
      <c r="C43" s="97" t="s">
        <v>143</v>
      </c>
      <c r="D43" s="96"/>
    </row>
    <row r="44" spans="1:4">
      <c r="A44" s="7">
        <v>7</v>
      </c>
      <c r="B44" s="6" t="s">
        <v>35</v>
      </c>
      <c r="C44" s="97" t="s">
        <v>112</v>
      </c>
      <c r="D44" s="96"/>
    </row>
    <row r="45" spans="1:4" ht="15" customHeight="1">
      <c r="A45" s="7">
        <v>8</v>
      </c>
      <c r="B45" s="6" t="s">
        <v>36</v>
      </c>
      <c r="C45" s="97" t="s">
        <v>127</v>
      </c>
      <c r="D45" s="96"/>
    </row>
    <row r="46" spans="1:4" ht="15" customHeight="1">
      <c r="A46" s="7">
        <v>9</v>
      </c>
      <c r="B46" s="6" t="s">
        <v>116</v>
      </c>
      <c r="C46" s="97">
        <v>19</v>
      </c>
      <c r="D46" s="98"/>
    </row>
    <row r="47" spans="1:4">
      <c r="A47" s="7">
        <v>10</v>
      </c>
      <c r="B47" s="6" t="s">
        <v>67</v>
      </c>
      <c r="C47" s="95" t="s">
        <v>108</v>
      </c>
      <c r="D47" s="96"/>
    </row>
  </sheetData>
  <mergeCells count="19">
    <mergeCell ref="C40:D40"/>
    <mergeCell ref="C38:D38"/>
    <mergeCell ref="C39:D39"/>
    <mergeCell ref="C9:D9"/>
    <mergeCell ref="C10:D10"/>
    <mergeCell ref="C11:D11"/>
    <mergeCell ref="A26:D26"/>
    <mergeCell ref="A12:A18"/>
    <mergeCell ref="B12:B18"/>
    <mergeCell ref="C19:D19"/>
    <mergeCell ref="C20:D20"/>
    <mergeCell ref="C21:D21"/>
    <mergeCell ref="C47:D47"/>
    <mergeCell ref="C41:D41"/>
    <mergeCell ref="C42:D42"/>
    <mergeCell ref="C43:D43"/>
    <mergeCell ref="C44:D44"/>
    <mergeCell ref="C45:D45"/>
    <mergeCell ref="C46:D46"/>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dimension ref="A1:Z69"/>
  <sheetViews>
    <sheetView topLeftCell="A49" workbookViewId="0">
      <selection sqref="A1:H69"/>
    </sheetView>
  </sheetViews>
  <sheetFormatPr defaultRowHeight="15"/>
  <cols>
    <col min="1" max="1" width="15.85546875" style="40" customWidth="1"/>
    <col min="2" max="2" width="13.42578125" style="71" customWidth="1"/>
    <col min="3" max="3" width="8.5703125" style="71" customWidth="1"/>
    <col min="4" max="4" width="8.28515625" style="40" customWidth="1"/>
    <col min="5" max="5" width="9" style="40" customWidth="1"/>
    <col min="6" max="6" width="10.140625" style="40" customWidth="1"/>
    <col min="7" max="7" width="11.140625" style="34" customWidth="1"/>
    <col min="8" max="8" width="9.140625" style="40"/>
    <col min="11" max="11" width="13.7109375" customWidth="1"/>
  </cols>
  <sheetData>
    <row r="1" spans="1:26">
      <c r="A1" s="39" t="s">
        <v>121</v>
      </c>
      <c r="B1" s="40"/>
      <c r="C1" s="34"/>
      <c r="D1" s="34"/>
      <c r="H1" s="41"/>
      <c r="I1" s="37"/>
      <c r="J1" s="37"/>
      <c r="K1" s="37"/>
      <c r="L1" s="37"/>
      <c r="M1" s="37"/>
      <c r="N1" s="37"/>
      <c r="O1" s="37"/>
      <c r="P1" s="37"/>
      <c r="Q1" s="37"/>
      <c r="R1" s="37"/>
      <c r="S1" s="37"/>
      <c r="T1" s="37"/>
      <c r="U1" s="37"/>
      <c r="V1" s="37"/>
      <c r="W1" s="37"/>
      <c r="X1" s="37"/>
      <c r="Y1" s="37"/>
      <c r="Z1" s="37"/>
    </row>
    <row r="2" spans="1:26">
      <c r="A2" s="39" t="s">
        <v>130</v>
      </c>
      <c r="B2" s="40"/>
      <c r="C2" s="34"/>
      <c r="D2" s="34"/>
      <c r="H2" s="41"/>
      <c r="I2" s="37"/>
      <c r="J2" s="37"/>
      <c r="K2" s="37"/>
      <c r="L2" s="37"/>
      <c r="M2" s="37"/>
      <c r="N2" s="37"/>
      <c r="O2" s="37"/>
      <c r="P2" s="37"/>
      <c r="Q2" s="37"/>
      <c r="R2" s="37"/>
      <c r="S2" s="37"/>
      <c r="T2" s="37"/>
      <c r="U2" s="37"/>
      <c r="V2" s="37"/>
      <c r="W2" s="37"/>
      <c r="X2" s="37"/>
      <c r="Y2" s="37"/>
      <c r="Z2" s="37"/>
    </row>
    <row r="3" spans="1:26" ht="21" customHeight="1">
      <c r="A3" s="111" t="s">
        <v>131</v>
      </c>
      <c r="B3" s="111"/>
      <c r="C3" s="42"/>
      <c r="D3" s="43">
        <f>D4+D5</f>
        <v>-2.3099999999999881</v>
      </c>
      <c r="E3" s="44"/>
      <c r="F3" s="45"/>
      <c r="G3" s="45"/>
      <c r="H3" s="46"/>
      <c r="I3" s="38"/>
      <c r="J3" s="37"/>
      <c r="K3" s="37"/>
      <c r="L3" s="37"/>
      <c r="M3" s="37"/>
      <c r="N3" s="37"/>
      <c r="O3" s="37"/>
      <c r="P3" s="37"/>
      <c r="Q3" s="37"/>
      <c r="R3" s="37"/>
      <c r="S3" s="37"/>
      <c r="T3" s="37"/>
      <c r="U3" s="37"/>
      <c r="V3" s="37"/>
      <c r="W3" s="37"/>
      <c r="X3" s="37"/>
      <c r="Y3" s="37"/>
      <c r="Z3" s="37"/>
    </row>
    <row r="4" spans="1:26" ht="13.5" customHeight="1">
      <c r="A4" s="111" t="s">
        <v>122</v>
      </c>
      <c r="B4" s="112"/>
      <c r="C4" s="42"/>
      <c r="D4" s="43">
        <v>89.15</v>
      </c>
      <c r="E4" s="44"/>
      <c r="F4" s="45"/>
      <c r="G4" s="45"/>
      <c r="H4" s="47"/>
      <c r="I4" s="38"/>
      <c r="J4" s="37"/>
      <c r="K4" s="37"/>
      <c r="L4" s="37"/>
      <c r="M4" s="37"/>
      <c r="N4" s="37"/>
      <c r="O4" s="37"/>
      <c r="P4" s="37"/>
      <c r="Q4" s="37"/>
      <c r="R4" s="37"/>
      <c r="S4" s="37"/>
      <c r="T4" s="37"/>
      <c r="U4" s="37"/>
      <c r="V4" s="37"/>
      <c r="W4" s="37"/>
      <c r="X4" s="37"/>
      <c r="Y4" s="37"/>
      <c r="Z4" s="37"/>
    </row>
    <row r="5" spans="1:26" ht="14.25" customHeight="1">
      <c r="A5" s="111" t="s">
        <v>123</v>
      </c>
      <c r="B5" s="112"/>
      <c r="C5" s="42"/>
      <c r="D5" s="43">
        <v>-91.46</v>
      </c>
      <c r="E5" s="44"/>
      <c r="F5" s="45"/>
      <c r="G5" s="45"/>
      <c r="H5" s="46"/>
      <c r="I5" s="38"/>
      <c r="J5" s="37"/>
      <c r="K5" s="37"/>
      <c r="L5" s="37"/>
      <c r="M5" s="37"/>
      <c r="N5" s="37"/>
      <c r="O5" s="37"/>
      <c r="P5" s="37"/>
      <c r="Q5" s="37"/>
      <c r="R5" s="37"/>
      <c r="S5" s="37"/>
      <c r="T5" s="37"/>
      <c r="U5" s="37"/>
      <c r="V5" s="37"/>
      <c r="W5" s="37"/>
      <c r="X5" s="37"/>
      <c r="Y5" s="37"/>
      <c r="Z5" s="37"/>
    </row>
    <row r="6" spans="1:26">
      <c r="A6" s="113" t="s">
        <v>132</v>
      </c>
      <c r="B6" s="114"/>
      <c r="C6" s="114"/>
      <c r="D6" s="114"/>
      <c r="E6" s="114"/>
      <c r="F6" s="114"/>
      <c r="G6" s="114"/>
      <c r="H6" s="115"/>
      <c r="I6" s="38"/>
      <c r="J6" s="37"/>
      <c r="K6" s="37"/>
      <c r="L6" s="37"/>
      <c r="M6" s="37"/>
      <c r="N6" s="37"/>
      <c r="O6" s="37"/>
      <c r="P6" s="37"/>
      <c r="Q6" s="37"/>
      <c r="R6" s="37"/>
      <c r="S6" s="37"/>
      <c r="T6" s="37"/>
      <c r="U6" s="37"/>
      <c r="V6" s="37"/>
      <c r="W6" s="37"/>
      <c r="X6" s="37"/>
      <c r="Y6" s="37"/>
      <c r="Z6" s="37"/>
    </row>
    <row r="7" spans="1:26" ht="56.25" customHeight="1">
      <c r="A7" s="145" t="s">
        <v>54</v>
      </c>
      <c r="B7" s="142"/>
      <c r="C7" s="48" t="s">
        <v>55</v>
      </c>
      <c r="D7" s="49" t="s">
        <v>56</v>
      </c>
      <c r="E7" s="49" t="s">
        <v>57</v>
      </c>
      <c r="F7" s="49" t="s">
        <v>58</v>
      </c>
      <c r="G7" s="50" t="s">
        <v>59</v>
      </c>
      <c r="H7" s="49" t="s">
        <v>60</v>
      </c>
    </row>
    <row r="8" spans="1:26" s="4" customFormat="1" ht="17.25" customHeight="1">
      <c r="A8" s="145" t="s">
        <v>61</v>
      </c>
      <c r="B8" s="142"/>
      <c r="C8" s="51">
        <v>12.75</v>
      </c>
      <c r="D8" s="51">
        <v>-88.79</v>
      </c>
      <c r="E8" s="44">
        <f>E12+E15+E18</f>
        <v>60.88000000000001</v>
      </c>
      <c r="F8" s="44">
        <f>F12+F15+F18</f>
        <v>59.03</v>
      </c>
      <c r="G8" s="44">
        <f>F8</f>
        <v>59.03</v>
      </c>
      <c r="H8" s="44">
        <f>F8-E8+D8</f>
        <v>-90.640000000000015</v>
      </c>
    </row>
    <row r="9" spans="1:26">
      <c r="A9" s="52" t="s">
        <v>62</v>
      </c>
      <c r="B9" s="53"/>
      <c r="C9" s="54">
        <f>C8-C10</f>
        <v>11.475</v>
      </c>
      <c r="D9" s="55">
        <f>D8-D10</f>
        <v>-79.911000000000001</v>
      </c>
      <c r="E9" s="55">
        <f>E8-E10</f>
        <v>54.792000000000009</v>
      </c>
      <c r="F9" s="55">
        <f>F8-F10</f>
        <v>53.127000000000002</v>
      </c>
      <c r="G9" s="55">
        <f>G8-G10</f>
        <v>53.127000000000002</v>
      </c>
      <c r="H9" s="44">
        <f t="shared" ref="H9:H10" si="0">F9-E9+D9</f>
        <v>-81.576000000000008</v>
      </c>
    </row>
    <row r="10" spans="1:26">
      <c r="A10" s="120" t="s">
        <v>63</v>
      </c>
      <c r="B10" s="121"/>
      <c r="C10" s="54">
        <f>C8*10%</f>
        <v>1.2750000000000001</v>
      </c>
      <c r="D10" s="55">
        <f>D8*10%</f>
        <v>-8.8790000000000013</v>
      </c>
      <c r="E10" s="55">
        <f>E8*10%</f>
        <v>6.088000000000001</v>
      </c>
      <c r="F10" s="55">
        <f>F8*10%</f>
        <v>5.9030000000000005</v>
      </c>
      <c r="G10" s="55">
        <f>G8*10%</f>
        <v>5.9030000000000005</v>
      </c>
      <c r="H10" s="44">
        <f t="shared" si="0"/>
        <v>-9.0640000000000018</v>
      </c>
    </row>
    <row r="11" spans="1:26" ht="14.25" customHeight="1">
      <c r="A11" s="137" t="s">
        <v>64</v>
      </c>
      <c r="B11" s="146"/>
      <c r="C11" s="146"/>
      <c r="D11" s="146"/>
      <c r="E11" s="146"/>
      <c r="F11" s="146"/>
      <c r="G11" s="146"/>
      <c r="H11" s="147"/>
      <c r="K11" s="35">
        <f>H12+H15+H18</f>
        <v>-90.640000000000015</v>
      </c>
    </row>
    <row r="12" spans="1:26">
      <c r="A12" s="124" t="s">
        <v>46</v>
      </c>
      <c r="B12" s="125"/>
      <c r="C12" s="51">
        <v>5.65</v>
      </c>
      <c r="D12" s="56">
        <v>-39.64</v>
      </c>
      <c r="E12" s="55">
        <v>33.340000000000003</v>
      </c>
      <c r="F12" s="55">
        <v>30.83</v>
      </c>
      <c r="G12" s="55">
        <f>F12</f>
        <v>30.83</v>
      </c>
      <c r="H12" s="55">
        <f>F12-E12+D12</f>
        <v>-42.150000000000006</v>
      </c>
    </row>
    <row r="13" spans="1:26">
      <c r="A13" s="52" t="s">
        <v>62</v>
      </c>
      <c r="B13" s="53"/>
      <c r="C13" s="54">
        <f>C12-C14</f>
        <v>5.085</v>
      </c>
      <c r="D13" s="55">
        <f>D12-D14</f>
        <v>-35.676000000000002</v>
      </c>
      <c r="E13" s="55">
        <f>E12-E14</f>
        <v>30.006000000000004</v>
      </c>
      <c r="F13" s="55">
        <f>F12-F14</f>
        <v>27.747</v>
      </c>
      <c r="G13" s="55">
        <f>G12-G14</f>
        <v>27.747</v>
      </c>
      <c r="H13" s="55">
        <f t="shared" ref="H13:H20" si="1">F13-E13+D13</f>
        <v>-37.935000000000002</v>
      </c>
    </row>
    <row r="14" spans="1:26">
      <c r="A14" s="120" t="s">
        <v>63</v>
      </c>
      <c r="B14" s="121"/>
      <c r="C14" s="54">
        <f>C12*10%</f>
        <v>0.56500000000000006</v>
      </c>
      <c r="D14" s="55">
        <f>D12*10%</f>
        <v>-3.9640000000000004</v>
      </c>
      <c r="E14" s="55">
        <f>E12*10%</f>
        <v>3.3340000000000005</v>
      </c>
      <c r="F14" s="55">
        <f>F12*10%</f>
        <v>3.0830000000000002</v>
      </c>
      <c r="G14" s="55">
        <f>G12*10%</f>
        <v>3.0830000000000002</v>
      </c>
      <c r="H14" s="55">
        <f t="shared" si="1"/>
        <v>-4.2150000000000007</v>
      </c>
    </row>
    <row r="15" spans="1:26" ht="23.25" customHeight="1">
      <c r="A15" s="124" t="s">
        <v>39</v>
      </c>
      <c r="B15" s="125"/>
      <c r="C15" s="51">
        <v>3.45</v>
      </c>
      <c r="D15" s="55">
        <v>-24.67</v>
      </c>
      <c r="E15" s="55">
        <v>6</v>
      </c>
      <c r="F15" s="55">
        <v>8.31</v>
      </c>
      <c r="G15" s="55">
        <f>F15</f>
        <v>8.31</v>
      </c>
      <c r="H15" s="55">
        <f t="shared" si="1"/>
        <v>-22.36</v>
      </c>
    </row>
    <row r="16" spans="1:26">
      <c r="A16" s="52" t="s">
        <v>62</v>
      </c>
      <c r="B16" s="53"/>
      <c r="C16" s="54">
        <f>C15-C17</f>
        <v>3.105</v>
      </c>
      <c r="D16" s="55">
        <f>D15-D17</f>
        <v>-22.203000000000003</v>
      </c>
      <c r="E16" s="55">
        <f>E15-E17</f>
        <v>5.4</v>
      </c>
      <c r="F16" s="55">
        <f>F15-F17</f>
        <v>7.4790000000000001</v>
      </c>
      <c r="G16" s="55">
        <f>G15-G17</f>
        <v>7.4790000000000001</v>
      </c>
      <c r="H16" s="55">
        <f t="shared" si="1"/>
        <v>-20.124000000000002</v>
      </c>
    </row>
    <row r="17" spans="1:11" ht="15" customHeight="1">
      <c r="A17" s="120" t="s">
        <v>63</v>
      </c>
      <c r="B17" s="121"/>
      <c r="C17" s="54">
        <f>C15*10%</f>
        <v>0.34500000000000003</v>
      </c>
      <c r="D17" s="55">
        <f>D15*10%</f>
        <v>-2.4670000000000005</v>
      </c>
      <c r="E17" s="55">
        <f>E15*10%</f>
        <v>0.60000000000000009</v>
      </c>
      <c r="F17" s="55">
        <f>F15*10%</f>
        <v>0.83100000000000007</v>
      </c>
      <c r="G17" s="55">
        <f>G15*10%</f>
        <v>0.83100000000000007</v>
      </c>
      <c r="H17" s="55">
        <f t="shared" si="1"/>
        <v>-2.2360000000000007</v>
      </c>
    </row>
    <row r="18" spans="1:11" ht="14.25" customHeight="1">
      <c r="A18" s="57" t="s">
        <v>88</v>
      </c>
      <c r="B18" s="58"/>
      <c r="C18" s="45">
        <v>3.65</v>
      </c>
      <c r="D18" s="55">
        <v>-24.48</v>
      </c>
      <c r="E18" s="55">
        <f>2.6+0.65+0.53+17.76</f>
        <v>21.540000000000003</v>
      </c>
      <c r="F18" s="55">
        <f>2.4+0.6+0.49+16.4</f>
        <v>19.89</v>
      </c>
      <c r="G18" s="55">
        <f>F18</f>
        <v>19.89</v>
      </c>
      <c r="H18" s="55">
        <f t="shared" si="1"/>
        <v>-26.130000000000003</v>
      </c>
    </row>
    <row r="19" spans="1:11" ht="14.25" customHeight="1">
      <c r="A19" s="52" t="s">
        <v>62</v>
      </c>
      <c r="B19" s="53"/>
      <c r="C19" s="54">
        <f>C18-C20</f>
        <v>3.2850000000000001</v>
      </c>
      <c r="D19" s="55">
        <f>D18-D20</f>
        <v>-22.032</v>
      </c>
      <c r="E19" s="55">
        <f>E18-E20</f>
        <v>19.386000000000003</v>
      </c>
      <c r="F19" s="55">
        <f>F18-F20</f>
        <v>17.901</v>
      </c>
      <c r="G19" s="55">
        <f>G18-G20</f>
        <v>17.901</v>
      </c>
      <c r="H19" s="55">
        <f t="shared" si="1"/>
        <v>-23.517000000000003</v>
      </c>
    </row>
    <row r="20" spans="1:11">
      <c r="A20" s="120" t="s">
        <v>63</v>
      </c>
      <c r="B20" s="121"/>
      <c r="C20" s="54">
        <f>C18*10%</f>
        <v>0.36499999999999999</v>
      </c>
      <c r="D20" s="55">
        <f>D18*10%</f>
        <v>-2.4480000000000004</v>
      </c>
      <c r="E20" s="55">
        <f>E18*10%</f>
        <v>2.1540000000000004</v>
      </c>
      <c r="F20" s="55">
        <f>F18*10%</f>
        <v>1.9890000000000001</v>
      </c>
      <c r="G20" s="55">
        <f>G18*10%</f>
        <v>1.9890000000000001</v>
      </c>
      <c r="H20" s="55">
        <f t="shared" si="1"/>
        <v>-2.6130000000000004</v>
      </c>
    </row>
    <row r="21" spans="1:11" ht="6" customHeight="1">
      <c r="A21" s="59"/>
      <c r="B21" s="60"/>
      <c r="C21" s="54"/>
      <c r="D21" s="55"/>
      <c r="E21" s="55"/>
      <c r="F21" s="55"/>
      <c r="G21" s="61"/>
      <c r="H21" s="55"/>
    </row>
    <row r="22" spans="1:11" s="4" customFormat="1" ht="11.25" customHeight="1">
      <c r="A22" s="145" t="s">
        <v>40</v>
      </c>
      <c r="B22" s="142"/>
      <c r="C22" s="45">
        <v>5.09</v>
      </c>
      <c r="D22" s="44">
        <v>81.44</v>
      </c>
      <c r="E22" s="44">
        <v>30.04</v>
      </c>
      <c r="F22" s="44">
        <v>27.77</v>
      </c>
      <c r="G22" s="62">
        <f>G23+G24</f>
        <v>2.7770000000000001</v>
      </c>
      <c r="H22" s="44">
        <f>F22-E22-G22+D22+F22</f>
        <v>104.163</v>
      </c>
    </row>
    <row r="23" spans="1:11" s="4" customFormat="1" ht="14.25" customHeight="1">
      <c r="A23" s="63" t="s">
        <v>65</v>
      </c>
      <c r="B23" s="64"/>
      <c r="C23" s="45">
        <f>C22-C24</f>
        <v>4.5809999999999995</v>
      </c>
      <c r="D23" s="44">
        <v>83.8</v>
      </c>
      <c r="E23" s="44">
        <f>E22-E24</f>
        <v>27.035999999999998</v>
      </c>
      <c r="F23" s="44">
        <f>F22-F24</f>
        <v>24.992999999999999</v>
      </c>
      <c r="G23" s="65">
        <v>0</v>
      </c>
      <c r="H23" s="44">
        <f t="shared" ref="H23:H25" si="2">F23-E23-G23+D23+F23</f>
        <v>106.75</v>
      </c>
      <c r="K23" s="36"/>
    </row>
    <row r="24" spans="1:11" ht="12.75" customHeight="1">
      <c r="A24" s="120" t="s">
        <v>63</v>
      </c>
      <c r="B24" s="121"/>
      <c r="C24" s="54">
        <f>C22*10%</f>
        <v>0.50900000000000001</v>
      </c>
      <c r="D24" s="55">
        <v>-2.38</v>
      </c>
      <c r="E24" s="55">
        <f>E22*10%</f>
        <v>3.004</v>
      </c>
      <c r="F24" s="55">
        <f>F22*10%</f>
        <v>2.7770000000000001</v>
      </c>
      <c r="G24" s="55">
        <f>F24</f>
        <v>2.7770000000000001</v>
      </c>
      <c r="H24" s="55">
        <f t="shared" si="2"/>
        <v>-2.6070000000000002</v>
      </c>
    </row>
    <row r="25" spans="1:11" s="4" customFormat="1" ht="12.75" customHeight="1">
      <c r="A25" s="122" t="s">
        <v>136</v>
      </c>
      <c r="B25" s="123"/>
      <c r="C25" s="45"/>
      <c r="D25" s="44">
        <v>0</v>
      </c>
      <c r="E25" s="45">
        <f>E27+E28+E29+E30</f>
        <v>4.3000000000000007</v>
      </c>
      <c r="F25" s="45">
        <f t="shared" ref="F25:G25" si="3">F27+F28+F29+F30</f>
        <v>3.37</v>
      </c>
      <c r="G25" s="45">
        <f t="shared" si="3"/>
        <v>3.37</v>
      </c>
      <c r="H25" s="44">
        <f t="shared" si="2"/>
        <v>-0.9300000000000006</v>
      </c>
    </row>
    <row r="26" spans="1:11" ht="12.75" customHeight="1">
      <c r="A26" s="52" t="s">
        <v>137</v>
      </c>
      <c r="B26" s="94"/>
      <c r="C26" s="54"/>
      <c r="D26" s="55">
        <v>0</v>
      </c>
      <c r="E26" s="54"/>
      <c r="F26" s="54"/>
      <c r="G26" s="61"/>
      <c r="H26" s="44"/>
    </row>
    <row r="27" spans="1:11" ht="12.75" customHeight="1">
      <c r="A27" s="124" t="s">
        <v>138</v>
      </c>
      <c r="B27" s="125"/>
      <c r="C27" s="54"/>
      <c r="D27" s="55">
        <v>0</v>
      </c>
      <c r="E27" s="54">
        <v>0.56999999999999995</v>
      </c>
      <c r="F27" s="54">
        <v>0.43</v>
      </c>
      <c r="G27" s="61">
        <v>0.43</v>
      </c>
      <c r="H27" s="55">
        <f t="shared" ref="H27:H30" si="4">F27-E27-G27+D27+F27</f>
        <v>-0.13999999999999996</v>
      </c>
    </row>
    <row r="28" spans="1:11" ht="12.75" customHeight="1">
      <c r="A28" s="124" t="s">
        <v>139</v>
      </c>
      <c r="B28" s="125"/>
      <c r="C28" s="54"/>
      <c r="D28" s="55">
        <v>0</v>
      </c>
      <c r="E28" s="54">
        <v>0</v>
      </c>
      <c r="F28" s="54">
        <v>0</v>
      </c>
      <c r="G28" s="61">
        <v>0</v>
      </c>
      <c r="H28" s="55">
        <f t="shared" si="4"/>
        <v>0</v>
      </c>
    </row>
    <row r="29" spans="1:11" ht="12.75" customHeight="1">
      <c r="A29" s="124" t="s">
        <v>140</v>
      </c>
      <c r="B29" s="125"/>
      <c r="C29" s="54"/>
      <c r="D29" s="55">
        <v>0</v>
      </c>
      <c r="E29" s="54">
        <v>3.58</v>
      </c>
      <c r="F29" s="54">
        <v>2.83</v>
      </c>
      <c r="G29" s="61">
        <v>2.83</v>
      </c>
      <c r="H29" s="55">
        <f t="shared" si="4"/>
        <v>-0.75</v>
      </c>
    </row>
    <row r="30" spans="1:11" ht="12.75" customHeight="1">
      <c r="A30" s="124" t="s">
        <v>141</v>
      </c>
      <c r="B30" s="125"/>
      <c r="C30" s="54"/>
      <c r="D30" s="55">
        <v>0</v>
      </c>
      <c r="E30" s="54">
        <v>0.15</v>
      </c>
      <c r="F30" s="54">
        <v>0.11</v>
      </c>
      <c r="G30" s="61">
        <v>0.11</v>
      </c>
      <c r="H30" s="55">
        <f t="shared" si="4"/>
        <v>-3.9999999999999994E-2</v>
      </c>
    </row>
    <row r="31" spans="1:11">
      <c r="A31" s="67" t="s">
        <v>117</v>
      </c>
      <c r="B31" s="68"/>
      <c r="C31" s="45"/>
      <c r="D31" s="51"/>
      <c r="E31" s="45">
        <f>E8+E22+E25</f>
        <v>95.220000000000013</v>
      </c>
      <c r="F31" s="45">
        <f t="shared" ref="F31:G31" si="5">F8+F22+F25</f>
        <v>90.17</v>
      </c>
      <c r="G31" s="45">
        <f t="shared" si="5"/>
        <v>65.177000000000007</v>
      </c>
      <c r="H31" s="44"/>
      <c r="I31" s="4"/>
      <c r="J31" s="4"/>
    </row>
    <row r="32" spans="1:11">
      <c r="A32" s="67" t="s">
        <v>118</v>
      </c>
      <c r="B32" s="68"/>
      <c r="C32" s="45"/>
      <c r="D32" s="51"/>
      <c r="E32" s="45"/>
      <c r="F32" s="45"/>
      <c r="G32" s="69"/>
      <c r="H32" s="44"/>
      <c r="I32" s="4"/>
      <c r="J32" s="4"/>
    </row>
    <row r="33" spans="1:26" s="4" customFormat="1" ht="23.25" customHeight="1">
      <c r="A33" s="118" t="s">
        <v>113</v>
      </c>
      <c r="B33" s="119"/>
      <c r="C33" s="45"/>
      <c r="D33" s="44">
        <v>5.0599999999999996</v>
      </c>
      <c r="E33" s="44">
        <v>2.25</v>
      </c>
      <c r="F33" s="44">
        <v>2.25</v>
      </c>
      <c r="G33" s="62">
        <f>F34</f>
        <v>0.38250000000000001</v>
      </c>
      <c r="H33" s="44">
        <f t="shared" ref="H33:H34" si="6">F33-E33-G33+D33+F33</f>
        <v>6.9274999999999993</v>
      </c>
    </row>
    <row r="34" spans="1:26" ht="14.25" customHeight="1">
      <c r="A34" s="52" t="s">
        <v>62</v>
      </c>
      <c r="B34" s="53"/>
      <c r="C34" s="54"/>
      <c r="D34" s="55">
        <v>-0.28999999999999998</v>
      </c>
      <c r="E34" s="55">
        <f>E33*17%</f>
        <v>0.38250000000000001</v>
      </c>
      <c r="F34" s="55">
        <f>F33*17%</f>
        <v>0.38250000000000001</v>
      </c>
      <c r="G34" s="66">
        <f>F34</f>
        <v>0.38250000000000001</v>
      </c>
      <c r="H34" s="44">
        <f t="shared" si="6"/>
        <v>-0.28999999999999998</v>
      </c>
    </row>
    <row r="35" spans="1:26">
      <c r="A35" s="116" t="s">
        <v>119</v>
      </c>
      <c r="B35" s="117"/>
      <c r="C35" s="45"/>
      <c r="D35" s="51"/>
      <c r="E35" s="45">
        <f>E33</f>
        <v>2.25</v>
      </c>
      <c r="F35" s="45">
        <f t="shared" ref="F35:G35" si="7">F33</f>
        <v>2.25</v>
      </c>
      <c r="G35" s="45">
        <f t="shared" si="7"/>
        <v>0.38250000000000001</v>
      </c>
      <c r="H35" s="44"/>
    </row>
    <row r="36" spans="1:26">
      <c r="A36" s="116" t="s">
        <v>124</v>
      </c>
      <c r="B36" s="117"/>
      <c r="C36" s="45"/>
      <c r="D36" s="51"/>
      <c r="E36" s="45">
        <f>E31+E35</f>
        <v>97.470000000000013</v>
      </c>
      <c r="F36" s="45">
        <f t="shared" ref="F36:G36" si="8">F31+F35</f>
        <v>92.42</v>
      </c>
      <c r="G36" s="45">
        <f t="shared" si="8"/>
        <v>65.5595</v>
      </c>
      <c r="H36" s="44"/>
    </row>
    <row r="37" spans="1:26" ht="17.25" customHeight="1">
      <c r="A37" s="116" t="s">
        <v>125</v>
      </c>
      <c r="B37" s="117"/>
      <c r="C37" s="45"/>
      <c r="D37" s="44">
        <f>D3</f>
        <v>-2.3099999999999881</v>
      </c>
      <c r="E37" s="45"/>
      <c r="F37" s="45"/>
      <c r="G37" s="45"/>
      <c r="H37" s="44">
        <f>F36-E36+D37+F36-G36</f>
        <v>19.500500000000002</v>
      </c>
    </row>
    <row r="38" spans="1:26" ht="21.75" customHeight="1">
      <c r="A38" s="111" t="s">
        <v>133</v>
      </c>
      <c r="B38" s="111"/>
      <c r="C38" s="42"/>
      <c r="D38" s="42"/>
      <c r="E38" s="44"/>
      <c r="F38" s="45"/>
      <c r="G38" s="45"/>
      <c r="H38" s="46">
        <f>H39+H40</f>
        <v>19.500499999999974</v>
      </c>
      <c r="I38" s="37"/>
      <c r="J38" s="37"/>
      <c r="K38" s="37"/>
      <c r="L38" s="37"/>
      <c r="M38" s="37"/>
      <c r="N38" s="37"/>
      <c r="O38" s="37"/>
      <c r="P38" s="37"/>
      <c r="Q38" s="37"/>
      <c r="R38" s="37"/>
      <c r="S38" s="37"/>
      <c r="T38" s="37"/>
      <c r="U38" s="37"/>
      <c r="V38" s="37"/>
      <c r="W38" s="37"/>
      <c r="X38" s="37"/>
      <c r="Y38" s="37"/>
      <c r="Z38" s="37"/>
    </row>
    <row r="39" spans="1:26" ht="12" customHeight="1">
      <c r="A39" s="111" t="s">
        <v>122</v>
      </c>
      <c r="B39" s="112"/>
      <c r="C39" s="42"/>
      <c r="D39" s="42"/>
      <c r="E39" s="44"/>
      <c r="F39" s="45"/>
      <c r="G39" s="45"/>
      <c r="H39" s="46">
        <f>H23+H33-H34</f>
        <v>113.9675</v>
      </c>
      <c r="I39" s="37"/>
      <c r="J39" s="37"/>
      <c r="K39" s="37"/>
      <c r="L39" s="37"/>
      <c r="M39" s="37"/>
      <c r="N39" s="37"/>
      <c r="O39" s="37"/>
      <c r="P39" s="37"/>
      <c r="Q39" s="37"/>
      <c r="R39" s="37"/>
      <c r="S39" s="37"/>
      <c r="T39" s="37"/>
      <c r="U39" s="37"/>
      <c r="V39" s="37"/>
      <c r="W39" s="37"/>
      <c r="X39" s="37"/>
      <c r="Y39" s="37"/>
      <c r="Z39" s="37"/>
    </row>
    <row r="40" spans="1:26" ht="14.25" customHeight="1">
      <c r="A40" s="126" t="s">
        <v>123</v>
      </c>
      <c r="B40" s="127"/>
      <c r="C40" s="42"/>
      <c r="D40" s="42"/>
      <c r="E40" s="44"/>
      <c r="F40" s="45"/>
      <c r="G40" s="45"/>
      <c r="H40" s="46">
        <f>H8+H24+H25+H34</f>
        <v>-94.467000000000027</v>
      </c>
      <c r="I40" s="37"/>
      <c r="J40" s="37"/>
      <c r="K40" s="37"/>
      <c r="L40" s="37"/>
      <c r="M40" s="37"/>
      <c r="N40" s="37"/>
      <c r="O40" s="37"/>
      <c r="P40" s="37"/>
      <c r="Q40" s="37"/>
      <c r="R40" s="37"/>
      <c r="S40" s="37"/>
      <c r="T40" s="37"/>
      <c r="U40" s="37"/>
      <c r="V40" s="37"/>
      <c r="W40" s="37"/>
      <c r="X40" s="37"/>
      <c r="Y40" s="37"/>
      <c r="Z40" s="37"/>
    </row>
    <row r="41" spans="1:26" ht="27.75" customHeight="1">
      <c r="A41" s="148" t="s">
        <v>120</v>
      </c>
      <c r="B41" s="148"/>
      <c r="C41" s="148"/>
      <c r="D41" s="148"/>
      <c r="E41" s="148"/>
      <c r="F41" s="148"/>
      <c r="G41" s="148"/>
      <c r="H41" s="148"/>
    </row>
    <row r="42" spans="1:26" ht="15" customHeight="1">
      <c r="A42" s="70" t="s">
        <v>134</v>
      </c>
      <c r="D42" s="72"/>
      <c r="E42" s="72"/>
      <c r="F42" s="72"/>
      <c r="G42" s="73"/>
    </row>
    <row r="43" spans="1:26">
      <c r="A43" s="134" t="s">
        <v>48</v>
      </c>
      <c r="B43" s="121"/>
      <c r="C43" s="121"/>
      <c r="D43" s="135"/>
      <c r="E43" s="74" t="s">
        <v>49</v>
      </c>
      <c r="F43" s="74" t="s">
        <v>50</v>
      </c>
      <c r="G43" s="74" t="s">
        <v>51</v>
      </c>
    </row>
    <row r="44" spans="1:26">
      <c r="A44" s="131" t="s">
        <v>142</v>
      </c>
      <c r="B44" s="132"/>
      <c r="C44" s="132"/>
      <c r="D44" s="133"/>
      <c r="E44" s="75"/>
      <c r="F44" s="74"/>
      <c r="G44" s="76">
        <v>0</v>
      </c>
    </row>
    <row r="45" spans="1:26" s="4" customFormat="1">
      <c r="A45" s="140" t="s">
        <v>7</v>
      </c>
      <c r="B45" s="141"/>
      <c r="C45" s="141"/>
      <c r="D45" s="142"/>
      <c r="E45" s="77"/>
      <c r="F45" s="78"/>
      <c r="G45" s="79">
        <f>SUM(G44:G44)</f>
        <v>0</v>
      </c>
      <c r="H45" s="39"/>
    </row>
    <row r="46" spans="1:26">
      <c r="A46" s="80"/>
      <c r="B46" s="81"/>
      <c r="C46" s="81"/>
      <c r="D46" s="81"/>
      <c r="E46" s="82"/>
      <c r="F46" s="83"/>
      <c r="G46" s="84"/>
    </row>
    <row r="47" spans="1:26">
      <c r="A47" s="80"/>
      <c r="B47" s="81"/>
      <c r="C47" s="81"/>
      <c r="D47" s="81"/>
      <c r="E47" s="82"/>
      <c r="F47" s="83"/>
      <c r="G47" s="84"/>
    </row>
    <row r="48" spans="1:26">
      <c r="A48" s="70" t="s">
        <v>41</v>
      </c>
      <c r="D48" s="72"/>
      <c r="E48" s="72"/>
      <c r="F48" s="72"/>
      <c r="G48" s="73"/>
    </row>
    <row r="49" spans="1:8">
      <c r="A49" s="70" t="s">
        <v>68</v>
      </c>
      <c r="D49" s="72"/>
      <c r="E49" s="72"/>
      <c r="F49" s="72"/>
      <c r="G49" s="73"/>
    </row>
    <row r="50" spans="1:8" ht="23.25" customHeight="1">
      <c r="A50" s="134" t="s">
        <v>53</v>
      </c>
      <c r="B50" s="121"/>
      <c r="C50" s="121"/>
      <c r="D50" s="121"/>
      <c r="E50" s="135"/>
      <c r="F50" s="85" t="s">
        <v>50</v>
      </c>
      <c r="G50" s="86" t="s">
        <v>52</v>
      </c>
    </row>
    <row r="51" spans="1:8">
      <c r="A51" s="134" t="s">
        <v>66</v>
      </c>
      <c r="B51" s="121"/>
      <c r="C51" s="121"/>
      <c r="D51" s="121"/>
      <c r="E51" s="135"/>
      <c r="F51" s="74"/>
      <c r="G51" s="74">
        <v>0</v>
      </c>
    </row>
    <row r="52" spans="1:8">
      <c r="A52" s="72"/>
      <c r="D52" s="72"/>
      <c r="E52" s="72"/>
      <c r="F52" s="72"/>
      <c r="G52" s="73"/>
    </row>
    <row r="53" spans="1:8">
      <c r="A53" s="70" t="s">
        <v>69</v>
      </c>
      <c r="D53" s="72"/>
      <c r="E53" s="72"/>
      <c r="F53" s="72"/>
      <c r="G53" s="73"/>
    </row>
    <row r="54" spans="1:8">
      <c r="A54" s="136" t="s">
        <v>70</v>
      </c>
      <c r="B54" s="135"/>
      <c r="C54" s="137" t="s">
        <v>71</v>
      </c>
      <c r="D54" s="135"/>
      <c r="E54" s="78" t="s">
        <v>72</v>
      </c>
      <c r="F54" s="78" t="s">
        <v>73</v>
      </c>
      <c r="G54" s="78" t="s">
        <v>74</v>
      </c>
    </row>
    <row r="55" spans="1:8">
      <c r="A55" s="134" t="s">
        <v>85</v>
      </c>
      <c r="B55" s="138"/>
      <c r="C55" s="134" t="s">
        <v>66</v>
      </c>
      <c r="D55" s="139"/>
      <c r="E55" s="74" t="s">
        <v>66</v>
      </c>
      <c r="F55" s="74" t="s">
        <v>66</v>
      </c>
      <c r="G55" s="74" t="s">
        <v>66</v>
      </c>
    </row>
    <row r="57" spans="1:8">
      <c r="A57" s="70" t="s">
        <v>114</v>
      </c>
      <c r="C57" s="87"/>
      <c r="E57" s="34"/>
      <c r="F57" s="34"/>
    </row>
    <row r="58" spans="1:8">
      <c r="A58" s="70" t="s">
        <v>135</v>
      </c>
      <c r="B58" s="88"/>
      <c r="C58" s="89"/>
      <c r="D58" s="70"/>
      <c r="E58" s="34"/>
      <c r="F58" s="34"/>
    </row>
    <row r="59" spans="1:8" ht="54" customHeight="1">
      <c r="A59" s="128" t="s">
        <v>128</v>
      </c>
      <c r="B59" s="129"/>
      <c r="C59" s="129"/>
      <c r="D59" s="129"/>
      <c r="E59" s="129"/>
      <c r="F59" s="129"/>
      <c r="G59" s="129"/>
      <c r="H59" s="130"/>
    </row>
    <row r="62" spans="1:8">
      <c r="A62" s="39" t="s">
        <v>81</v>
      </c>
      <c r="B62" s="90"/>
      <c r="C62" s="90"/>
      <c r="D62" s="39"/>
      <c r="E62" s="39" t="s">
        <v>84</v>
      </c>
      <c r="F62" s="39"/>
    </row>
    <row r="63" spans="1:8">
      <c r="A63" s="39" t="s">
        <v>82</v>
      </c>
      <c r="B63" s="90"/>
      <c r="C63" s="90"/>
      <c r="D63" s="39"/>
      <c r="E63" s="39"/>
      <c r="F63" s="39"/>
    </row>
    <row r="64" spans="1:8">
      <c r="A64" s="39" t="s">
        <v>83</v>
      </c>
      <c r="B64" s="90"/>
      <c r="C64" s="90"/>
      <c r="D64" s="39"/>
      <c r="E64" s="39"/>
      <c r="F64" s="39"/>
    </row>
    <row r="65" spans="1:5">
      <c r="A65" s="91"/>
      <c r="B65" s="92"/>
      <c r="C65" s="92"/>
      <c r="D65" s="91"/>
      <c r="E65" s="91"/>
    </row>
    <row r="66" spans="1:5">
      <c r="A66" s="93" t="s">
        <v>75</v>
      </c>
    </row>
    <row r="67" spans="1:5">
      <c r="A67" s="143" t="s">
        <v>76</v>
      </c>
      <c r="B67" s="143"/>
      <c r="C67" s="71" t="s">
        <v>24</v>
      </c>
    </row>
    <row r="68" spans="1:5">
      <c r="A68" s="143" t="s">
        <v>77</v>
      </c>
      <c r="B68" s="143"/>
      <c r="C68" s="71" t="s">
        <v>79</v>
      </c>
    </row>
    <row r="69" spans="1:5">
      <c r="A69" s="143" t="s">
        <v>78</v>
      </c>
      <c r="B69" s="144"/>
      <c r="C69" s="71" t="s">
        <v>80</v>
      </c>
    </row>
  </sheetData>
  <mergeCells count="41">
    <mergeCell ref="A67:B67"/>
    <mergeCell ref="A68:B68"/>
    <mergeCell ref="A69:B69"/>
    <mergeCell ref="A7:B7"/>
    <mergeCell ref="A8:B8"/>
    <mergeCell ref="A10:B10"/>
    <mergeCell ref="A11:H11"/>
    <mergeCell ref="A12:B12"/>
    <mergeCell ref="A20:B20"/>
    <mergeCell ref="A22:B22"/>
    <mergeCell ref="A24:B24"/>
    <mergeCell ref="A14:B14"/>
    <mergeCell ref="A15:B15"/>
    <mergeCell ref="A41:H41"/>
    <mergeCell ref="A37:B37"/>
    <mergeCell ref="A38:B38"/>
    <mergeCell ref="A39:B39"/>
    <mergeCell ref="A40:B40"/>
    <mergeCell ref="A59:H59"/>
    <mergeCell ref="A44:D44"/>
    <mergeCell ref="A43:D43"/>
    <mergeCell ref="A54:B54"/>
    <mergeCell ref="C54:D54"/>
    <mergeCell ref="A55:B55"/>
    <mergeCell ref="C55:D55"/>
    <mergeCell ref="A45:D45"/>
    <mergeCell ref="A50:E50"/>
    <mergeCell ref="A51:E51"/>
    <mergeCell ref="A3:B3"/>
    <mergeCell ref="A4:B4"/>
    <mergeCell ref="A5:B5"/>
    <mergeCell ref="A6:H6"/>
    <mergeCell ref="A36:B36"/>
    <mergeCell ref="A33:B33"/>
    <mergeCell ref="A35:B35"/>
    <mergeCell ref="A17:B17"/>
    <mergeCell ref="A25:B25"/>
    <mergeCell ref="A27:B27"/>
    <mergeCell ref="A28:B28"/>
    <mergeCell ref="A29:B29"/>
    <mergeCell ref="A30:B30"/>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Finans</cp:lastModifiedBy>
  <cp:lastPrinted>2018-03-14T06:54:07Z</cp:lastPrinted>
  <dcterms:created xsi:type="dcterms:W3CDTF">2013-02-18T04:38:06Z</dcterms:created>
  <dcterms:modified xsi:type="dcterms:W3CDTF">2018-03-19T03:53:56Z</dcterms:modified>
</cp:coreProperties>
</file>